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Telekomunikacijske\19.11. Final Lidija\"/>
    </mc:Choice>
  </mc:AlternateContent>
  <xr:revisionPtr revIDLastSave="0" documentId="8_{A30EC297-EBD1-4F85-B60D-1C4F6145C6F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opis lokacija i fiksnih usluga" sheetId="1" r:id="rId1"/>
    <sheet name="Troškovnik nepokretna" sheetId="3" r:id="rId2"/>
    <sheet name="Troškovnik pokretna" sheetId="5" r:id="rId3"/>
    <sheet name="Pregled ponuđenih mob. uređaja" sheetId="6" r:id="rId4"/>
    <sheet name="Rekapitulacija" sheetId="4" r:id="rId5"/>
  </sheets>
  <definedNames>
    <definedName name="_xlnm._FilterDatabase" localSheetId="0" hidden="1">'Popis lokacija i fiksnih usluga'!$A$1:$M$6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5" l="1"/>
  <c r="D5" i="4" s="1"/>
  <c r="D29" i="5"/>
  <c r="C5" i="4" s="1"/>
  <c r="K26" i="5"/>
  <c r="K25" i="5"/>
  <c r="I26" i="5"/>
  <c r="I25" i="5"/>
  <c r="G26" i="5"/>
  <c r="G25" i="5"/>
  <c r="E26" i="5"/>
  <c r="E25" i="5"/>
  <c r="C26" i="5"/>
  <c r="C25" i="5"/>
  <c r="E80" i="3"/>
  <c r="D4" i="4" s="1"/>
  <c r="E79" i="3"/>
  <c r="C4" i="4"/>
  <c r="C6" i="4" l="1"/>
  <c r="D6" i="4"/>
  <c r="F59" i="3"/>
  <c r="G59" i="3" s="1"/>
  <c r="E50" i="3"/>
  <c r="F50" i="3" s="1"/>
  <c r="E74" i="3"/>
  <c r="F74" i="3" s="1"/>
  <c r="E73" i="3"/>
  <c r="F73" i="3" s="1"/>
  <c r="D67" i="3"/>
  <c r="E67" i="3" s="1"/>
  <c r="F75" i="3" l="1"/>
  <c r="E75" i="3"/>
  <c r="D66" i="3" l="1"/>
  <c r="F58" i="3"/>
  <c r="G58" i="3" s="1"/>
  <c r="E49" i="3"/>
  <c r="F49" i="3" s="1"/>
  <c r="F57" i="3"/>
  <c r="G57" i="3" s="1"/>
  <c r="F56" i="3"/>
  <c r="G56" i="3" s="1"/>
  <c r="E48" i="3"/>
  <c r="F48" i="3" s="1"/>
  <c r="E47" i="3"/>
  <c r="F47" i="3" s="1"/>
  <c r="F39" i="3"/>
  <c r="F31" i="3"/>
  <c r="G31" i="3" s="1"/>
  <c r="F32" i="3"/>
  <c r="G32" i="3" s="1"/>
  <c r="F33" i="3"/>
  <c r="G33" i="3" s="1"/>
  <c r="F34" i="3"/>
  <c r="G34" i="3" s="1"/>
  <c r="F35" i="3"/>
  <c r="G35" i="3" s="1"/>
  <c r="F36" i="3"/>
  <c r="G36" i="3" s="1"/>
  <c r="F37" i="3"/>
  <c r="G37" i="3" s="1"/>
  <c r="F38" i="3"/>
  <c r="G38" i="3" s="1"/>
  <c r="E66" i="3" l="1"/>
  <c r="D68" i="3"/>
  <c r="E76" i="3" s="1"/>
  <c r="G60" i="3"/>
  <c r="E51" i="3"/>
  <c r="F51" i="3"/>
  <c r="F60" i="3"/>
  <c r="E68" i="3" l="1"/>
  <c r="F76" i="3" s="1"/>
  <c r="F61" i="3"/>
  <c r="G61" i="3"/>
  <c r="G21" i="3" l="1"/>
  <c r="H21" i="3" s="1"/>
  <c r="G20" i="3"/>
  <c r="H20" i="3" s="1"/>
  <c r="G19" i="3"/>
  <c r="G18" i="3"/>
  <c r="G17" i="3"/>
  <c r="G16" i="3"/>
  <c r="H16" i="3" s="1"/>
  <c r="F5" i="3"/>
  <c r="G5" i="3" s="1"/>
  <c r="F6" i="3"/>
  <c r="G6" i="3" s="1"/>
  <c r="F7" i="3"/>
  <c r="G7" i="3" s="1"/>
  <c r="F8" i="3"/>
  <c r="F9" i="3"/>
  <c r="G9" i="3" s="1"/>
  <c r="F10" i="3"/>
  <c r="G10" i="3" s="1"/>
  <c r="F11" i="3" l="1"/>
  <c r="G8" i="3"/>
  <c r="G11" i="3" s="1"/>
  <c r="G22" i="3"/>
  <c r="F28" i="3" l="1"/>
  <c r="F29" i="3"/>
  <c r="G29" i="3" s="1"/>
  <c r="F30" i="3"/>
  <c r="G30" i="3" s="1"/>
  <c r="H17" i="3"/>
  <c r="H18" i="3"/>
  <c r="H19" i="3"/>
  <c r="G39" i="3"/>
  <c r="F27" i="3"/>
  <c r="G27" i="3" l="1"/>
  <c r="F40" i="3"/>
  <c r="H22" i="3"/>
  <c r="G28" i="3"/>
  <c r="G40" i="3" l="1"/>
  <c r="G41" i="3" s="1"/>
  <c r="F41" i="3"/>
</calcChain>
</file>

<file path=xl/sharedStrings.xml><?xml version="1.0" encoding="utf-8"?>
<sst xmlns="http://schemas.openxmlformats.org/spreadsheetml/2006/main" count="389" uniqueCount="188">
  <si>
    <t>Lokacija</t>
  </si>
  <si>
    <t>Broj priključaka</t>
  </si>
  <si>
    <t>1.</t>
  </si>
  <si>
    <t>2.</t>
  </si>
  <si>
    <t>3.</t>
  </si>
  <si>
    <t>4.</t>
  </si>
  <si>
    <t>5.</t>
  </si>
  <si>
    <t>Broj mjeseci</t>
  </si>
  <si>
    <t>USLUGA</t>
  </si>
  <si>
    <t>Jed. mjere</t>
  </si>
  <si>
    <t>Ukupna cijena (bez PDV-a)</t>
  </si>
  <si>
    <t>Ukupna cijena (sa PDV-om)</t>
  </si>
  <si>
    <t>a</t>
  </si>
  <si>
    <t>b</t>
  </si>
  <si>
    <t>c</t>
  </si>
  <si>
    <t>e</t>
  </si>
  <si>
    <t>priključak/kanal</t>
  </si>
  <si>
    <t>Ukupna cijena (sa PDV-om</t>
  </si>
  <si>
    <t>d</t>
  </si>
  <si>
    <t>e=b*c*d</t>
  </si>
  <si>
    <t>f</t>
  </si>
  <si>
    <t>Jed. Mjere</t>
  </si>
  <si>
    <t>Mjesečna količina</t>
  </si>
  <si>
    <t>d=a*b*c</t>
  </si>
  <si>
    <t>min.</t>
  </si>
  <si>
    <t>Uspostava poziva</t>
  </si>
  <si>
    <t>količina poziva</t>
  </si>
  <si>
    <t>Pozivi prema drugim fiksnim mrežama</t>
  </si>
  <si>
    <t>Pozivi prema drugim mobilnim mrežama</t>
  </si>
  <si>
    <t>2. Mjesečne naknade za govorne usluge</t>
  </si>
  <si>
    <t>3. Usluge poziva</t>
  </si>
  <si>
    <t>1. SVEUKUPNO ZA GOVORNE USLUGE (1.+2.+3.):</t>
  </si>
  <si>
    <t>UKUPNO 3.:</t>
  </si>
  <si>
    <t>UKUPNO 2.:</t>
  </si>
  <si>
    <t>UKUPNO 1.:</t>
  </si>
  <si>
    <t>1. Priključne pristojbe za govorne usluge</t>
  </si>
  <si>
    <t>Kapacitet</t>
  </si>
  <si>
    <t>c = a * b</t>
  </si>
  <si>
    <t>Asimetrični pristup Internetu s neograničenim prometom</t>
  </si>
  <si>
    <t>e=a*b*c</t>
  </si>
  <si>
    <t>komad</t>
  </si>
  <si>
    <t>Broj kanala/uređaja</t>
  </si>
  <si>
    <t>Simetrični pristup internetu sa neograničenim prometom kapaciteta
100 mbits/100 mbits</t>
  </si>
  <si>
    <t>Simetrični pristup internetu sa neograničenim prometom kapaciteta
300 mbits/300 mbits</t>
  </si>
  <si>
    <t>Asimetrični pristup internetu sa neograničenim prometom 
60 Mbits/10 Mbits</t>
  </si>
  <si>
    <t>ATA uređaj sa dva priključka</t>
  </si>
  <si>
    <t>Ulica Crvenog križa 14, Zagreb</t>
  </si>
  <si>
    <t>Analogni priključak</t>
  </si>
  <si>
    <t>Broj kanala VoIP PBX</t>
  </si>
  <si>
    <t>Sarajevska cesta 41, Zagreb</t>
  </si>
  <si>
    <t>Savska cesta 89d, Sesvete</t>
  </si>
  <si>
    <t>Šetalište Trinaeste Divizije 2, Rijeka</t>
  </si>
  <si>
    <t>VoIP PBX SIP</t>
  </si>
  <si>
    <t>ATA uređaj sa 2 priključka</t>
  </si>
  <si>
    <t>priključak</t>
  </si>
  <si>
    <t xml:space="preserve">VoIP PBX </t>
  </si>
  <si>
    <t>Jedinična cijena bez PDV-a</t>
  </si>
  <si>
    <t>d=b*a</t>
  </si>
  <si>
    <t>Pozivi prema posebnim brojevima</t>
  </si>
  <si>
    <t>Ukupno 
(bez PDV-a)</t>
  </si>
  <si>
    <t>Ukupno 
(sa PDV-om)</t>
  </si>
  <si>
    <t>Pozivi unutar VPN-a</t>
  </si>
  <si>
    <t>4. Priključne pristojbe za internet usluge</t>
  </si>
  <si>
    <t>UKUPNO 4.:</t>
  </si>
  <si>
    <t>5. Mjesečne naknade za internet usluge</t>
  </si>
  <si>
    <t>UKUPNO 5.:</t>
  </si>
  <si>
    <t>2.SVEUKUPNO ZA USLUGE PRISTUPA INTERNETU (4+5).:</t>
  </si>
  <si>
    <t xml:space="preserve">300 Mbps/300 Mbps </t>
  </si>
  <si>
    <t xml:space="preserve">100 Mbps/100 Mbps </t>
  </si>
  <si>
    <t xml:space="preserve">60 Mbps/10 Mbps </t>
  </si>
  <si>
    <t>Simetrični pristup Internetu s neograničenim prometom</t>
  </si>
  <si>
    <t xml:space="preserve">Jedinična cijena bez PDV-a </t>
  </si>
  <si>
    <t xml:space="preserve">Mjesto i datum </t>
  </si>
  <si>
    <t xml:space="preserve">M.P. </t>
  </si>
  <si>
    <t>_____________________________</t>
  </si>
  <si>
    <t>_____________________________________</t>
  </si>
  <si>
    <t>Potpis ovlaštene osobe ponuditelja</t>
  </si>
  <si>
    <t>IP uređaj TIP 1 (Korisnički)</t>
  </si>
  <si>
    <t>IP uređaj TIP 2 (DECT)</t>
  </si>
  <si>
    <t>IP uređaji TIP 1 (Korisnički)</t>
  </si>
  <si>
    <t>IP uređaji TIP 2 (DECT)</t>
  </si>
  <si>
    <t>Simetrični pristup internetu sa neograničenim prometom kapaciteta
50 mbits/50 mbits</t>
  </si>
  <si>
    <t xml:space="preserve"> - </t>
  </si>
  <si>
    <t xml:space="preserve">50 Mbps/50 Mbps </t>
  </si>
  <si>
    <t>Dark Fibre usluga</t>
  </si>
  <si>
    <t>-</t>
  </si>
  <si>
    <t>Dubravkin trg, Zagreb</t>
  </si>
  <si>
    <t>6. Priključne pristojbe za Dark Fibre usluge</t>
  </si>
  <si>
    <t>Usluga najma optičkih niti (Dark Fibre); Ulica Crvenog križa 14, Zagreb - Draškovićeva ulica 19, Zagreb</t>
  </si>
  <si>
    <t>Usluga najma optičkih niti (Dark Fibre); Ulica Crvenog križa 14, Zagreb - Trg Johna Fitzgeralda Kennedyja 6, Zagreb</t>
  </si>
  <si>
    <t>UKUPNO 6.:</t>
  </si>
  <si>
    <t>7. Mjesečne naknade za Dark Fibre usluge</t>
  </si>
  <si>
    <t>UKUPNO 7.:</t>
  </si>
  <si>
    <t>3.SVEUKUPNO ZA DARK FIBRE USLUGE (6+7).:</t>
  </si>
  <si>
    <t>Augusta Šenoe 2, Kutina</t>
  </si>
  <si>
    <t>6.</t>
  </si>
  <si>
    <t>Red. broj</t>
  </si>
  <si>
    <t>Broj priključaka VOIP PBX/VOIP SIP</t>
  </si>
  <si>
    <t>Broj kanala VoIP SIP</t>
  </si>
  <si>
    <t>PREGLED PONUĐENIH TARIFA</t>
  </si>
  <si>
    <t>Naziv tarife</t>
  </si>
  <si>
    <t>Tarifa 1 - ponuda</t>
  </si>
  <si>
    <t>Tarifa 1 - minimalno</t>
  </si>
  <si>
    <t>Tarifa 2 - ponuda</t>
  </si>
  <si>
    <t>Tarifa 2 - minimalno</t>
  </si>
  <si>
    <t>Tarifa 3 - ponuda</t>
  </si>
  <si>
    <t>Tarifa 3 - minimalno</t>
  </si>
  <si>
    <t>Tarifa 4 - ponuda</t>
  </si>
  <si>
    <t>VPN pozivi</t>
  </si>
  <si>
    <t>neograničeno</t>
  </si>
  <si>
    <t>Naplata prijenosa podataka nakon potrošnje paketa</t>
  </si>
  <si>
    <t>Spuštena brzina nakon potrošnje podatkovnog paketa (kbps)</t>
  </si>
  <si>
    <t>Naknada za uspostavu poziva (bez PDV-a)</t>
  </si>
  <si>
    <t>Mjesečna naknada za pristup mreži (bez PDV-a)</t>
  </si>
  <si>
    <t>Cijena MMS poruke (bez PDV-a)</t>
  </si>
  <si>
    <t>50 GB</t>
  </si>
  <si>
    <t>20 GB</t>
  </si>
  <si>
    <t>45 GB</t>
  </si>
  <si>
    <t>Pozivi prema fiksnim mrežama unutar mreže</t>
  </si>
  <si>
    <t>Ponuđena cijena uređaja (bez PDV-a)</t>
  </si>
  <si>
    <t>Dio cijene uređaja koji se podmiruje iz budžeta (bez PDV-a)</t>
  </si>
  <si>
    <t>Dio cijene  uređaja koji se  podmiruje izvan budžeta (bez PDV-a)</t>
  </si>
  <si>
    <t>Apple iPhone 17 Pro Max 256GB 5G</t>
  </si>
  <si>
    <t>Samsung Galaxy S25 Ultra 256GB 5G</t>
  </si>
  <si>
    <t>Samsung Galaxy S25 256GB 5G</t>
  </si>
  <si>
    <t>Samsung Galaxy A17 128GB 5G</t>
  </si>
  <si>
    <t xml:space="preserve"> </t>
  </si>
  <si>
    <t>Tarifa 4 - minimalno</t>
  </si>
  <si>
    <t>Tarifa 5 - ponuda</t>
  </si>
  <si>
    <t>Tarifa 5 - minimalno</t>
  </si>
  <si>
    <t>Mjesečna naknada po tarifi bez PDV-a</t>
  </si>
  <si>
    <t>Mjesečna naknada po tarifi s PDV-om</t>
  </si>
  <si>
    <t>Ukupno po tarifi za ugovorno razdoblje 24 mjeseca bez PDV-a</t>
  </si>
  <si>
    <t>Ukupno po tarifi za ugovorno razdoblje 24 mjeseca s PDV-om</t>
  </si>
  <si>
    <t xml:space="preserve">  </t>
  </si>
  <si>
    <t>REKAPITULACIJA PONUDE</t>
  </si>
  <si>
    <t>Iznos bez PDV-a</t>
  </si>
  <si>
    <t>O P I S</t>
  </si>
  <si>
    <t>Ukupna vrijednost ponude za usluge u nepokretnoj mreži za ugovorno razdoblje 24 mjeseca bez PDV-a</t>
  </si>
  <si>
    <t>Ukupna vrijednost ponude za usluge u nepokretnoj mreži za ugovorno razdoblje 24 mjeseca s PDV-om</t>
  </si>
  <si>
    <t>Ukupna vrijednost ponude za usluge u pokretnoj mreži za ugovorno razdoblje 24 mjeseca bez PDV-a</t>
  </si>
  <si>
    <t>Ukupna vrijednost ponude za usluge u pokretnoj mreži za ugovorno razdoblje 24 mjeseca s PDV-om</t>
  </si>
  <si>
    <t>Ukupna vrijednost ponude za usluge u nepokretnoj mreži za ugovorno razdoblje 24 mjeseca</t>
  </si>
  <si>
    <t>Ukupna vrijednost ponude za usluge u pokretnoj mreži za ugovorno razdoblje 24 mjeseca</t>
  </si>
  <si>
    <t>Ukupna vrijednost ponude za usluge u nepokretnoj i pokretnoj mreži za ugovorno razdoblje 24 mjeseca (1+2)</t>
  </si>
  <si>
    <t>RB</t>
  </si>
  <si>
    <t>Iznos s PDV-om</t>
  </si>
  <si>
    <t>PREGLED PONUĐENIH MOBILNIH UREĐAJA</t>
  </si>
  <si>
    <t xml:space="preserve">MOBILNI UREĐAJI   </t>
  </si>
  <si>
    <t>M.P.</t>
  </si>
  <si>
    <t>100 GB</t>
  </si>
  <si>
    <t>5G opcija (DA / NE)</t>
  </si>
  <si>
    <t>a (b+c)</t>
  </si>
  <si>
    <t>a1</t>
  </si>
  <si>
    <t>a2</t>
  </si>
  <si>
    <t>a3</t>
  </si>
  <si>
    <t>a4</t>
  </si>
  <si>
    <t>a5</t>
  </si>
  <si>
    <t>2*</t>
  </si>
  <si>
    <t>* Pristup Internetu putem 5G/4G mobilne mreže zbog nemogućnosti ožićenja kroz zgradu MUP-a</t>
  </si>
  <si>
    <t>Pozivi prema mobilnim mrežama unutar mreže</t>
  </si>
  <si>
    <t>Pozivi prema fiksnim mrežama (Regija - npr. BiH)</t>
  </si>
  <si>
    <t>Pozivi prema fiksnim mrežama (EU - npr. Mađarska)</t>
  </si>
  <si>
    <t>Pozivi prema fiksnim mrežama (Svijet - npr. Švicarska)</t>
  </si>
  <si>
    <t>Pozivi prema mobilnim mrežama (Regija - npr. BiH)</t>
  </si>
  <si>
    <t>Pozivi prema mobilnim mrežama (EU - npr. Mađarska)</t>
  </si>
  <si>
    <t>Pozivi prema mobilnim mrežama (Svijet - npr. Švicarska)</t>
  </si>
  <si>
    <t>Apple iPhone Air 256GB 5G</t>
  </si>
  <si>
    <t>bez naplate</t>
  </si>
  <si>
    <t>70 GB</t>
  </si>
  <si>
    <t>25 GB</t>
  </si>
  <si>
    <t>13 GB</t>
  </si>
  <si>
    <t>10 GB</t>
  </si>
  <si>
    <t>Broj minuta prema svim mrežama u nacionalnom prometu</t>
  </si>
  <si>
    <t>Broj ponuđenih linija u tarifi</t>
  </si>
  <si>
    <t>Broj SMS poruka prema svim mrežama u nacionalnom prometu</t>
  </si>
  <si>
    <t>/</t>
  </si>
  <si>
    <t>Broj minuta prema EU/EEA</t>
  </si>
  <si>
    <t>ne</t>
  </si>
  <si>
    <t>1000 MB</t>
  </si>
  <si>
    <t>Podatkovni promet u nacionalnom prometu po maksimalnoj brzini (GB)</t>
  </si>
  <si>
    <t>Podatkovni promet u EU/EEA roamingu po maksimalnoj brzini (GB)</t>
  </si>
  <si>
    <t>500 MB</t>
  </si>
  <si>
    <t>Podatkovni promet u roamingu izvan EU/EEA (MB)</t>
  </si>
  <si>
    <t>Broj minuta prema inozemstvu izvan EU/EEA</t>
  </si>
  <si>
    <t>Broj minuta prema inozemstvu i iz roaminga izvan EU/EEA</t>
  </si>
  <si>
    <t>Podatkovni promet u roamingu (Regija) (MB)</t>
  </si>
  <si>
    <t>Broj minuta iz roaminga (Regija)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</si>
</sst>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k_n"/>
    <numFmt numFmtId="165" formatCode="_-* #,##0.00\ [$€-1]_-;\-* #,##0.00\ [$€-1]_-;_-* &quot;-&quot;??\ [$€-1]_-;_-@_-"/>
    <numFmt numFmtId="166" formatCode="_-* #,##0.00\ _k_n_-;\-* #,##0.00\ _k_n_-;_-* &quot;-&quot;??\ _k_n_-;_-@_-"/>
    <numFmt numFmtId="167" formatCode="#,##0.00;[Red]#,##0.00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b/>
      <i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i/>
      <sz val="10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i/>
      <sz val="10"/>
      <color rgb="FF000000"/>
      <name val="Cambria"/>
      <family val="1"/>
      <charset val="238"/>
    </font>
    <font>
      <b/>
      <sz val="10"/>
      <color rgb="FF000000"/>
      <name val="Cambria"/>
      <family val="1"/>
      <charset val="238"/>
    </font>
    <font>
      <sz val="12"/>
      <color rgb="FF000000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FA7D00"/>
      <name val="Cambria"/>
      <family val="1"/>
      <charset val="238"/>
    </font>
    <font>
      <sz val="12"/>
      <color theme="1"/>
      <name val="Cambria"/>
      <family val="1"/>
      <charset val="238"/>
    </font>
    <font>
      <sz val="11"/>
      <color theme="1"/>
      <name val="Calibri"/>
      <family val="2"/>
      <charset val="238"/>
    </font>
    <font>
      <sz val="11"/>
      <name val="Cambria"/>
      <family val="1"/>
      <charset val="238"/>
    </font>
    <font>
      <sz val="11"/>
      <color rgb="FF000000"/>
      <name val="Cambria"/>
      <family val="1"/>
      <charset val="238"/>
    </font>
    <font>
      <b/>
      <sz val="11"/>
      <name val="Cambria"/>
      <family val="1"/>
      <charset val="238"/>
    </font>
    <font>
      <sz val="9"/>
      <color theme="1"/>
      <name val="Cambria"/>
      <family val="1"/>
      <charset val="238"/>
    </font>
    <font>
      <sz val="9"/>
      <color theme="1"/>
      <name val="Calibri"/>
      <family val="2"/>
      <charset val="238"/>
      <scheme val="minor"/>
    </font>
    <font>
      <i/>
      <sz val="11"/>
      <name val="Cambria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2" fillId="5" borderId="27" applyNumberFormat="0" applyAlignment="0" applyProtection="0"/>
    <xf numFmtId="0" fontId="13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5" fillId="0" borderId="0" xfId="0" applyFont="1"/>
    <xf numFmtId="0" fontId="9" fillId="0" borderId="0" xfId="0" applyFont="1" applyAlignment="1">
      <alignment horizontal="left" vertical="center" indent="5"/>
    </xf>
    <xf numFmtId="0" fontId="8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5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top" wrapText="1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2" fontId="0" fillId="0" borderId="0" xfId="0" applyNumberFormat="1"/>
    <xf numFmtId="0" fontId="2" fillId="0" borderId="10" xfId="0" applyFont="1" applyBorder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2" fontId="2" fillId="0" borderId="0" xfId="0" applyNumberFormat="1" applyFont="1"/>
    <xf numFmtId="0" fontId="2" fillId="7" borderId="1" xfId="3" applyFont="1" applyBorder="1" applyAlignment="1">
      <alignment horizontal="center" vertical="center" wrapText="1"/>
    </xf>
    <xf numFmtId="165" fontId="2" fillId="0" borderId="1" xfId="0" applyNumberFormat="1" applyFont="1" applyBorder="1"/>
    <xf numFmtId="0" fontId="14" fillId="9" borderId="30" xfId="1" applyFont="1" applyFill="1" applyBorder="1" applyAlignment="1">
      <alignment vertical="center"/>
    </xf>
    <xf numFmtId="165" fontId="14" fillId="9" borderId="30" xfId="1" applyNumberFormat="1" applyFont="1" applyFill="1" applyBorder="1"/>
    <xf numFmtId="2" fontId="2" fillId="4" borderId="27" xfId="0" applyNumberFormat="1" applyFont="1" applyFill="1" applyBorder="1"/>
    <xf numFmtId="4" fontId="1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2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5" fillId="4" borderId="1" xfId="0" applyNumberFormat="1" applyFont="1" applyFill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center" vertical="center"/>
    </xf>
    <xf numFmtId="2" fontId="15" fillId="4" borderId="1" xfId="0" applyNumberFormat="1" applyFont="1" applyFill="1" applyBorder="1" applyAlignment="1">
      <alignment horizontal="center" vertical="center"/>
    </xf>
    <xf numFmtId="49" fontId="15" fillId="9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5" fillId="0" borderId="33" xfId="0" applyFont="1" applyBorder="1"/>
    <xf numFmtId="0" fontId="7" fillId="0" borderId="3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4" fontId="5" fillId="0" borderId="33" xfId="0" applyNumberFormat="1" applyFont="1" applyBorder="1" applyAlignment="1">
      <alignment horizontal="center"/>
    </xf>
    <xf numFmtId="164" fontId="7" fillId="0" borderId="33" xfId="0" applyNumberFormat="1" applyFont="1" applyBorder="1" applyAlignment="1">
      <alignment horizontal="center" vertical="center"/>
    </xf>
    <xf numFmtId="164" fontId="6" fillId="0" borderId="33" xfId="0" applyNumberFormat="1" applyFont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7" fillId="0" borderId="33" xfId="0" applyFont="1" applyBorder="1" applyAlignment="1">
      <alignment horizontal="left" vertical="center" wrapText="1"/>
    </xf>
    <xf numFmtId="3" fontId="5" fillId="0" borderId="33" xfId="0" applyNumberFormat="1" applyFont="1" applyBorder="1" applyAlignment="1">
      <alignment horizontal="center" vertical="center"/>
    </xf>
    <xf numFmtId="164" fontId="5" fillId="0" borderId="33" xfId="0" applyNumberFormat="1" applyFont="1" applyBorder="1" applyAlignment="1">
      <alignment horizontal="center" vertical="center"/>
    </xf>
    <xf numFmtId="164" fontId="5" fillId="0" borderId="33" xfId="0" applyNumberFormat="1" applyFont="1" applyBorder="1" applyAlignment="1">
      <alignment horizontal="center" vertical="top"/>
    </xf>
    <xf numFmtId="0" fontId="5" fillId="0" borderId="33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 wrapText="1"/>
    </xf>
    <xf numFmtId="164" fontId="9" fillId="0" borderId="33" xfId="0" applyNumberFormat="1" applyFont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4" fontId="5" fillId="0" borderId="33" xfId="0" applyNumberFormat="1" applyFont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4" fontId="5" fillId="0" borderId="33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164" fontId="3" fillId="0" borderId="33" xfId="0" applyNumberFormat="1" applyFont="1" applyBorder="1" applyAlignment="1">
      <alignment horizontal="center" vertical="center" wrapText="1"/>
    </xf>
    <xf numFmtId="0" fontId="2" fillId="7" borderId="1" xfId="3" applyFont="1" applyBorder="1" applyAlignment="1">
      <alignment vertical="center" wrapText="1"/>
    </xf>
    <xf numFmtId="0" fontId="14" fillId="9" borderId="0" xfId="1" applyFont="1" applyFill="1" applyBorder="1" applyAlignment="1">
      <alignment vertical="center"/>
    </xf>
    <xf numFmtId="165" fontId="14" fillId="9" borderId="0" xfId="1" applyNumberFormat="1" applyFont="1" applyFill="1" applyBorder="1"/>
    <xf numFmtId="0" fontId="20" fillId="7" borderId="1" xfId="3" applyFont="1" applyBorder="1" applyAlignment="1">
      <alignment horizontal="center" vertical="center" wrapText="1"/>
    </xf>
    <xf numFmtId="165" fontId="2" fillId="0" borderId="25" xfId="0" applyNumberFormat="1" applyFont="1" applyBorder="1"/>
    <xf numFmtId="0" fontId="16" fillId="9" borderId="34" xfId="0" applyFont="1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/>
    </xf>
    <xf numFmtId="0" fontId="2" fillId="0" borderId="1" xfId="4" applyFont="1" applyFill="1" applyBorder="1" applyAlignment="1">
      <alignment vertical="center"/>
    </xf>
    <xf numFmtId="0" fontId="2" fillId="0" borderId="1" xfId="4" applyFont="1" applyFill="1" applyBorder="1"/>
    <xf numFmtId="2" fontId="2" fillId="0" borderId="1" xfId="4" applyNumberFormat="1" applyFont="1" applyFill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0" fontId="17" fillId="0" borderId="27" xfId="1" applyFont="1" applyFill="1" applyAlignment="1">
      <alignment vertical="center"/>
    </xf>
    <xf numFmtId="4" fontId="9" fillId="4" borderId="1" xfId="0" applyNumberFormat="1" applyFont="1" applyFill="1" applyBorder="1" applyAlignment="1">
      <alignment horizontal="right" vertical="center" wrapText="1"/>
    </xf>
    <xf numFmtId="166" fontId="14" fillId="0" borderId="27" xfId="1" applyNumberFormat="1" applyFont="1" applyFill="1" applyAlignment="1">
      <alignment horizontal="center" vertical="center"/>
    </xf>
    <xf numFmtId="167" fontId="2" fillId="0" borderId="1" xfId="0" applyNumberFormat="1" applyFont="1" applyBorder="1" applyAlignment="1">
      <alignment horizontal="center"/>
    </xf>
    <xf numFmtId="167" fontId="14" fillId="0" borderId="27" xfId="1" applyNumberFormat="1" applyFont="1" applyFill="1" applyAlignment="1">
      <alignment horizontal="center"/>
    </xf>
    <xf numFmtId="167" fontId="17" fillId="0" borderId="1" xfId="0" applyNumberFormat="1" applyFont="1" applyBorder="1" applyAlignment="1">
      <alignment horizontal="center"/>
    </xf>
    <xf numFmtId="167" fontId="17" fillId="0" borderId="27" xfId="1" applyNumberFormat="1" applyFont="1" applyFill="1" applyAlignment="1">
      <alignment horizontal="center"/>
    </xf>
    <xf numFmtId="167" fontId="14" fillId="0" borderId="27" xfId="1" applyNumberFormat="1" applyFont="1" applyFill="1" applyAlignment="1">
      <alignment horizontal="center" vertical="center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right" vertical="center"/>
    </xf>
    <xf numFmtId="0" fontId="6" fillId="4" borderId="33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3" borderId="33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right" vertical="center" wrapText="1"/>
    </xf>
    <xf numFmtId="0" fontId="7" fillId="0" borderId="33" xfId="0" applyFont="1" applyBorder="1" applyAlignment="1">
      <alignment horizontal="right" vertical="center" wrapText="1"/>
    </xf>
    <xf numFmtId="0" fontId="9" fillId="0" borderId="33" xfId="0" applyFont="1" applyBorder="1" applyAlignment="1">
      <alignment horizontal="right" vertical="center" wrapText="1"/>
    </xf>
    <xf numFmtId="0" fontId="9" fillId="4" borderId="33" xfId="0" applyFont="1" applyFill="1" applyBorder="1" applyAlignment="1">
      <alignment horizontal="right" vertical="center" wrapText="1"/>
    </xf>
    <xf numFmtId="0" fontId="18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right" vertical="center" wrapText="1"/>
    </xf>
    <xf numFmtId="0" fontId="4" fillId="2" borderId="33" xfId="0" applyFont="1" applyFill="1" applyBorder="1" applyAlignment="1">
      <alignment horizontal="center" vertical="center"/>
    </xf>
    <xf numFmtId="0" fontId="19" fillId="9" borderId="28" xfId="2" applyFont="1" applyFill="1" applyBorder="1" applyAlignment="1">
      <alignment horizontal="center"/>
    </xf>
    <xf numFmtId="0" fontId="17" fillId="5" borderId="31" xfId="1" applyFont="1" applyBorder="1" applyAlignment="1">
      <alignment vertical="center" wrapText="1"/>
    </xf>
    <xf numFmtId="0" fontId="0" fillId="0" borderId="29" xfId="0" applyBorder="1" applyAlignment="1">
      <alignment wrapText="1"/>
    </xf>
    <xf numFmtId="0" fontId="0" fillId="0" borderId="32" xfId="0" applyBorder="1" applyAlignment="1">
      <alignment wrapText="1"/>
    </xf>
    <xf numFmtId="0" fontId="19" fillId="9" borderId="0" xfId="2" applyFont="1" applyFill="1" applyBorder="1" applyAlignment="1">
      <alignment horizontal="center"/>
    </xf>
    <xf numFmtId="0" fontId="2" fillId="0" borderId="3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7" borderId="34" xfId="3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0" fillId="7" borderId="34" xfId="3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</cellXfs>
  <cellStyles count="5">
    <cellStyle name="20% - Accent3" xfId="3" builtinId="38"/>
    <cellStyle name="60% - Accent3" xfId="4" builtinId="40"/>
    <cellStyle name="Accent3" xfId="2" builtinId="37"/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opLeftCell="B1" workbookViewId="0">
      <selection activeCell="L16" sqref="L16"/>
    </sheetView>
  </sheetViews>
  <sheetFormatPr defaultRowHeight="14.25" x14ac:dyDescent="0.25"/>
  <cols>
    <col min="1" max="1" width="10" style="22" customWidth="1"/>
    <col min="2" max="2" width="41" style="22" customWidth="1"/>
    <col min="3" max="3" width="18" style="23" customWidth="1"/>
    <col min="4" max="5" width="13.85546875" style="23" customWidth="1"/>
    <col min="6" max="6" width="17.7109375" style="23" customWidth="1"/>
    <col min="7" max="7" width="17.140625" style="23" customWidth="1"/>
    <col min="8" max="9" width="11.85546875" style="23" customWidth="1"/>
    <col min="10" max="10" width="20.140625" style="23" customWidth="1"/>
    <col min="11" max="11" width="23.42578125" style="23" customWidth="1"/>
    <col min="12" max="12" width="23.5703125" style="23" customWidth="1"/>
    <col min="13" max="13" width="23.7109375" style="23" customWidth="1"/>
    <col min="14" max="14" width="15.42578125" style="22" customWidth="1"/>
    <col min="15" max="16384" width="9.140625" style="22"/>
  </cols>
  <sheetData>
    <row r="1" spans="1:15" x14ac:dyDescent="0.25">
      <c r="A1" s="112" t="s">
        <v>96</v>
      </c>
      <c r="B1" s="110" t="s">
        <v>0</v>
      </c>
      <c r="C1" s="106" t="s">
        <v>97</v>
      </c>
      <c r="D1" s="108" t="s">
        <v>48</v>
      </c>
      <c r="E1" s="115" t="s">
        <v>98</v>
      </c>
      <c r="F1" s="114" t="s">
        <v>79</v>
      </c>
      <c r="G1" s="106" t="s">
        <v>80</v>
      </c>
      <c r="H1" s="114" t="s">
        <v>45</v>
      </c>
      <c r="I1" s="114" t="s">
        <v>47</v>
      </c>
      <c r="J1" s="114" t="s">
        <v>44</v>
      </c>
      <c r="K1" s="114" t="s">
        <v>81</v>
      </c>
      <c r="L1" s="114" t="s">
        <v>42</v>
      </c>
      <c r="M1" s="116" t="s">
        <v>43</v>
      </c>
      <c r="N1" s="115" t="s">
        <v>84</v>
      </c>
      <c r="O1" s="27"/>
    </row>
    <row r="2" spans="1:15" ht="59.25" customHeight="1" thickBot="1" x14ac:dyDescent="0.3">
      <c r="A2" s="113"/>
      <c r="B2" s="111"/>
      <c r="C2" s="107"/>
      <c r="D2" s="109"/>
      <c r="E2" s="107"/>
      <c r="F2" s="117"/>
      <c r="G2" s="107"/>
      <c r="H2" s="114"/>
      <c r="I2" s="114"/>
      <c r="J2" s="114"/>
      <c r="K2" s="114"/>
      <c r="L2" s="114"/>
      <c r="M2" s="116"/>
      <c r="N2" s="106"/>
      <c r="O2" s="27"/>
    </row>
    <row r="3" spans="1:15" ht="15" customHeight="1" thickBot="1" x14ac:dyDescent="0.3">
      <c r="A3" s="12" t="s">
        <v>2</v>
      </c>
      <c r="B3" s="14" t="s">
        <v>46</v>
      </c>
      <c r="C3" s="13">
        <v>1</v>
      </c>
      <c r="D3" s="14" t="s">
        <v>82</v>
      </c>
      <c r="E3" s="18">
        <v>10</v>
      </c>
      <c r="F3" s="14" t="s">
        <v>82</v>
      </c>
      <c r="G3" s="14" t="s">
        <v>82</v>
      </c>
      <c r="H3" s="14" t="s">
        <v>82</v>
      </c>
      <c r="I3" s="15">
        <v>3</v>
      </c>
      <c r="J3" s="15">
        <v>2</v>
      </c>
      <c r="K3" s="14" t="s">
        <v>82</v>
      </c>
      <c r="L3" s="14" t="s">
        <v>82</v>
      </c>
      <c r="M3" s="13" t="s">
        <v>82</v>
      </c>
      <c r="N3" s="14">
        <v>2</v>
      </c>
      <c r="O3" s="27"/>
    </row>
    <row r="4" spans="1:15" ht="16.5" thickBot="1" x14ac:dyDescent="0.3">
      <c r="A4" s="10" t="s">
        <v>3</v>
      </c>
      <c r="B4" s="21" t="s">
        <v>49</v>
      </c>
      <c r="C4" s="14" t="s">
        <v>82</v>
      </c>
      <c r="D4" s="14" t="s">
        <v>82</v>
      </c>
      <c r="E4" s="14" t="s">
        <v>82</v>
      </c>
      <c r="F4" s="14" t="s">
        <v>82</v>
      </c>
      <c r="G4" s="14" t="s">
        <v>82</v>
      </c>
      <c r="H4" s="14" t="s">
        <v>82</v>
      </c>
      <c r="I4" s="16">
        <v>2</v>
      </c>
      <c r="J4" s="16">
        <v>2</v>
      </c>
      <c r="K4" s="14" t="s">
        <v>82</v>
      </c>
      <c r="L4" s="14" t="s">
        <v>82</v>
      </c>
      <c r="M4" s="13" t="s">
        <v>82</v>
      </c>
      <c r="N4" s="14" t="s">
        <v>82</v>
      </c>
      <c r="O4" s="27"/>
    </row>
    <row r="5" spans="1:15" ht="16.5" thickBot="1" x14ac:dyDescent="0.3">
      <c r="A5" s="9" t="s">
        <v>4</v>
      </c>
      <c r="B5" s="21" t="s">
        <v>50</v>
      </c>
      <c r="C5" s="7">
        <v>1</v>
      </c>
      <c r="D5" s="8">
        <v>17</v>
      </c>
      <c r="E5" s="18"/>
      <c r="F5" s="18">
        <v>15</v>
      </c>
      <c r="G5" s="18">
        <v>1</v>
      </c>
      <c r="H5" s="18">
        <v>1</v>
      </c>
      <c r="I5" s="17">
        <v>1</v>
      </c>
      <c r="J5" s="14" t="s">
        <v>82</v>
      </c>
      <c r="K5" s="14" t="s">
        <v>82</v>
      </c>
      <c r="L5" s="17">
        <v>1</v>
      </c>
      <c r="M5" s="20">
        <v>1</v>
      </c>
      <c r="N5" s="28" t="s">
        <v>85</v>
      </c>
      <c r="O5" s="27"/>
    </row>
    <row r="6" spans="1:15" ht="16.5" thickBot="1" x14ac:dyDescent="0.3">
      <c r="A6" s="10" t="s">
        <v>5</v>
      </c>
      <c r="B6" s="21" t="s">
        <v>51</v>
      </c>
      <c r="C6" s="14" t="s">
        <v>82</v>
      </c>
      <c r="D6" s="14" t="s">
        <v>82</v>
      </c>
      <c r="E6" s="14" t="s">
        <v>82</v>
      </c>
      <c r="F6" s="14" t="s">
        <v>82</v>
      </c>
      <c r="G6" s="14" t="s">
        <v>82</v>
      </c>
      <c r="H6" s="14" t="s">
        <v>82</v>
      </c>
      <c r="I6" s="16">
        <v>1</v>
      </c>
      <c r="J6" s="16">
        <v>1</v>
      </c>
      <c r="K6" s="14" t="s">
        <v>82</v>
      </c>
      <c r="L6" s="14" t="s">
        <v>82</v>
      </c>
      <c r="M6" s="13" t="s">
        <v>82</v>
      </c>
      <c r="N6" s="14" t="s">
        <v>82</v>
      </c>
      <c r="O6" s="27"/>
    </row>
    <row r="7" spans="1:15" ht="16.5" thickBot="1" x14ac:dyDescent="0.3">
      <c r="A7" s="11" t="s">
        <v>6</v>
      </c>
      <c r="B7" s="21" t="s">
        <v>86</v>
      </c>
      <c r="C7" s="14" t="s">
        <v>82</v>
      </c>
      <c r="D7" s="14" t="s">
        <v>82</v>
      </c>
      <c r="E7" s="14" t="s">
        <v>82</v>
      </c>
      <c r="F7" s="14" t="s">
        <v>82</v>
      </c>
      <c r="G7" s="14" t="s">
        <v>82</v>
      </c>
      <c r="H7" s="16" t="s">
        <v>85</v>
      </c>
      <c r="I7" s="14" t="s">
        <v>82</v>
      </c>
      <c r="J7" s="14" t="s">
        <v>82</v>
      </c>
      <c r="K7" s="16">
        <v>1</v>
      </c>
      <c r="L7" s="14" t="s">
        <v>82</v>
      </c>
      <c r="M7" s="13" t="s">
        <v>82</v>
      </c>
      <c r="N7" s="14" t="s">
        <v>82</v>
      </c>
      <c r="O7" s="27"/>
    </row>
    <row r="8" spans="1:15" ht="16.5" thickBot="1" x14ac:dyDescent="0.3">
      <c r="A8" s="23" t="s">
        <v>95</v>
      </c>
      <c r="B8" s="21" t="s">
        <v>94</v>
      </c>
      <c r="C8" s="14" t="s">
        <v>82</v>
      </c>
      <c r="D8" s="14" t="s">
        <v>82</v>
      </c>
      <c r="E8" s="14" t="s">
        <v>82</v>
      </c>
      <c r="F8" s="14" t="s">
        <v>82</v>
      </c>
      <c r="G8" s="14" t="s">
        <v>82</v>
      </c>
      <c r="H8" s="16" t="s">
        <v>85</v>
      </c>
      <c r="I8" s="14" t="s">
        <v>82</v>
      </c>
      <c r="J8" s="14" t="s">
        <v>158</v>
      </c>
      <c r="K8" s="16" t="s">
        <v>85</v>
      </c>
      <c r="L8" s="14" t="s">
        <v>82</v>
      </c>
      <c r="M8" s="13" t="s">
        <v>82</v>
      </c>
      <c r="N8" s="14" t="s">
        <v>82</v>
      </c>
      <c r="O8" s="27"/>
    </row>
    <row r="10" spans="1:15" x14ac:dyDescent="0.25">
      <c r="B10" s="87" t="s">
        <v>159</v>
      </c>
    </row>
  </sheetData>
  <autoFilter ref="A1:M6" xr:uid="{00000000-0009-0000-0000-000000000000}"/>
  <mergeCells count="14">
    <mergeCell ref="N1:N2"/>
    <mergeCell ref="M1:M2"/>
    <mergeCell ref="F1:F2"/>
    <mergeCell ref="G1:G2"/>
    <mergeCell ref="H1:H2"/>
    <mergeCell ref="I1:I2"/>
    <mergeCell ref="K1:K2"/>
    <mergeCell ref="C1:C2"/>
    <mergeCell ref="D1:D2"/>
    <mergeCell ref="B1:B2"/>
    <mergeCell ref="A1:A2"/>
    <mergeCell ref="L1:L2"/>
    <mergeCell ref="E1:E2"/>
    <mergeCell ref="J1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88"/>
  <sheetViews>
    <sheetView topLeftCell="A50" workbookViewId="0">
      <selection activeCell="G79" sqref="G79"/>
    </sheetView>
  </sheetViews>
  <sheetFormatPr defaultRowHeight="14.25" x14ac:dyDescent="0.2"/>
  <cols>
    <col min="1" max="1" width="46.42578125" style="1" customWidth="1"/>
    <col min="2" max="2" width="17" style="1" customWidth="1"/>
    <col min="3" max="3" width="22.42578125" style="1" customWidth="1"/>
    <col min="4" max="4" width="18.28515625" style="1" customWidth="1"/>
    <col min="5" max="5" width="16.7109375" style="1" customWidth="1"/>
    <col min="6" max="6" width="16.42578125" style="1" customWidth="1"/>
    <col min="7" max="7" width="13.85546875" style="1" bestFit="1" customWidth="1"/>
    <col min="8" max="8" width="13" style="1" bestFit="1" customWidth="1"/>
    <col min="9" max="16384" width="9.140625" style="1"/>
  </cols>
  <sheetData>
    <row r="2" spans="1:8" x14ac:dyDescent="0.2">
      <c r="A2" s="6" t="s">
        <v>35</v>
      </c>
    </row>
    <row r="3" spans="1:8" ht="25.5" x14ac:dyDescent="0.2">
      <c r="A3" s="130" t="s">
        <v>8</v>
      </c>
      <c r="B3" s="130" t="s">
        <v>9</v>
      </c>
      <c r="C3" s="49" t="s">
        <v>1</v>
      </c>
      <c r="D3" s="49" t="s">
        <v>41</v>
      </c>
      <c r="E3" s="49" t="s">
        <v>56</v>
      </c>
      <c r="F3" s="49" t="s">
        <v>10</v>
      </c>
      <c r="G3" s="49" t="s">
        <v>11</v>
      </c>
      <c r="H3" s="2"/>
    </row>
    <row r="4" spans="1:8" x14ac:dyDescent="0.2">
      <c r="A4" s="130"/>
      <c r="B4" s="130"/>
      <c r="C4" s="50" t="s">
        <v>12</v>
      </c>
      <c r="D4" s="50" t="s">
        <v>13</v>
      </c>
      <c r="E4" s="50" t="s">
        <v>14</v>
      </c>
      <c r="F4" s="50" t="s">
        <v>57</v>
      </c>
      <c r="G4" s="50" t="s">
        <v>15</v>
      </c>
      <c r="H4" s="2"/>
    </row>
    <row r="5" spans="1:8" x14ac:dyDescent="0.2">
      <c r="A5" s="51" t="s">
        <v>52</v>
      </c>
      <c r="B5" s="52" t="s">
        <v>16</v>
      </c>
      <c r="C5" s="53">
        <v>1</v>
      </c>
      <c r="D5" s="53">
        <v>10</v>
      </c>
      <c r="E5" s="54">
        <v>0</v>
      </c>
      <c r="F5" s="54">
        <f>E5*C5</f>
        <v>0</v>
      </c>
      <c r="G5" s="54">
        <f>F5*1.25</f>
        <v>0</v>
      </c>
      <c r="H5" s="2"/>
    </row>
    <row r="6" spans="1:8" x14ac:dyDescent="0.2">
      <c r="A6" s="51" t="s">
        <v>55</v>
      </c>
      <c r="B6" s="51" t="s">
        <v>16</v>
      </c>
      <c r="C6" s="53">
        <v>1</v>
      </c>
      <c r="D6" s="53">
        <v>17</v>
      </c>
      <c r="E6" s="54">
        <v>0</v>
      </c>
      <c r="F6" s="54">
        <f t="shared" ref="F6:F10" si="0">E6*C6</f>
        <v>0</v>
      </c>
      <c r="G6" s="54">
        <f t="shared" ref="G6:G10" si="1">F6*1.25</f>
        <v>0</v>
      </c>
      <c r="H6" s="2"/>
    </row>
    <row r="7" spans="1:8" x14ac:dyDescent="0.2">
      <c r="A7" s="51" t="s">
        <v>47</v>
      </c>
      <c r="B7" s="51" t="s">
        <v>54</v>
      </c>
      <c r="C7" s="53">
        <v>9</v>
      </c>
      <c r="D7" s="53">
        <v>9</v>
      </c>
      <c r="E7" s="54">
        <v>0</v>
      </c>
      <c r="F7" s="54">
        <f t="shared" si="0"/>
        <v>0</v>
      </c>
      <c r="G7" s="54">
        <f t="shared" si="1"/>
        <v>0</v>
      </c>
      <c r="H7" s="2"/>
    </row>
    <row r="8" spans="1:8" x14ac:dyDescent="0.2">
      <c r="A8" s="51" t="s">
        <v>77</v>
      </c>
      <c r="B8" s="51" t="s">
        <v>40</v>
      </c>
      <c r="C8" s="53">
        <v>1</v>
      </c>
      <c r="D8" s="53">
        <v>15</v>
      </c>
      <c r="E8" s="54">
        <v>0</v>
      </c>
      <c r="F8" s="54">
        <f t="shared" si="0"/>
        <v>0</v>
      </c>
      <c r="G8" s="54">
        <f t="shared" si="1"/>
        <v>0</v>
      </c>
      <c r="H8" s="2"/>
    </row>
    <row r="9" spans="1:8" x14ac:dyDescent="0.2">
      <c r="A9" s="51" t="s">
        <v>78</v>
      </c>
      <c r="B9" s="51" t="s">
        <v>40</v>
      </c>
      <c r="C9" s="53">
        <v>1</v>
      </c>
      <c r="D9" s="53">
        <v>1</v>
      </c>
      <c r="E9" s="54">
        <v>0</v>
      </c>
      <c r="F9" s="54">
        <f t="shared" si="0"/>
        <v>0</v>
      </c>
      <c r="G9" s="54">
        <f t="shared" si="1"/>
        <v>0</v>
      </c>
      <c r="H9" s="2"/>
    </row>
    <row r="10" spans="1:8" x14ac:dyDescent="0.2">
      <c r="A10" s="51" t="s">
        <v>53</v>
      </c>
      <c r="B10" s="51" t="s">
        <v>40</v>
      </c>
      <c r="C10" s="53">
        <v>1</v>
      </c>
      <c r="D10" s="53">
        <v>1</v>
      </c>
      <c r="E10" s="54">
        <v>0</v>
      </c>
      <c r="F10" s="54">
        <f t="shared" si="0"/>
        <v>0</v>
      </c>
      <c r="G10" s="54">
        <f t="shared" si="1"/>
        <v>0</v>
      </c>
      <c r="H10" s="2"/>
    </row>
    <row r="11" spans="1:8" ht="20.25" customHeight="1" x14ac:dyDescent="0.2">
      <c r="A11" s="131" t="s">
        <v>34</v>
      </c>
      <c r="B11" s="131"/>
      <c r="C11" s="131"/>
      <c r="D11" s="131"/>
      <c r="E11" s="131"/>
      <c r="F11" s="55">
        <f>SUM(F5:F10)</f>
        <v>0</v>
      </c>
      <c r="G11" s="55">
        <f>SUM(G5:G10)</f>
        <v>0</v>
      </c>
      <c r="H11" s="2"/>
    </row>
    <row r="12" spans="1:8" x14ac:dyDescent="0.2">
      <c r="A12" s="6"/>
      <c r="B12" s="2"/>
      <c r="C12" s="2"/>
      <c r="D12" s="2"/>
      <c r="E12" s="2"/>
      <c r="F12" s="2"/>
      <c r="G12" s="2"/>
      <c r="H12" s="2"/>
    </row>
    <row r="13" spans="1:8" x14ac:dyDescent="0.2">
      <c r="A13" s="3" t="s">
        <v>29</v>
      </c>
      <c r="B13" s="2"/>
      <c r="C13" s="2"/>
      <c r="D13" s="2"/>
      <c r="E13" s="2"/>
      <c r="F13" s="2"/>
      <c r="G13" s="2"/>
      <c r="H13" s="2"/>
    </row>
    <row r="14" spans="1:8" ht="38.25" x14ac:dyDescent="0.2">
      <c r="A14" s="132" t="s">
        <v>8</v>
      </c>
      <c r="B14" s="132" t="s">
        <v>9</v>
      </c>
      <c r="C14" s="56" t="s">
        <v>1</v>
      </c>
      <c r="D14" s="56" t="s">
        <v>41</v>
      </c>
      <c r="E14" s="56" t="s">
        <v>7</v>
      </c>
      <c r="F14" s="56" t="s">
        <v>56</v>
      </c>
      <c r="G14" s="56" t="s">
        <v>10</v>
      </c>
      <c r="H14" s="56" t="s">
        <v>17</v>
      </c>
    </row>
    <row r="15" spans="1:8" x14ac:dyDescent="0.2">
      <c r="A15" s="132"/>
      <c r="B15" s="132"/>
      <c r="C15" s="57" t="s">
        <v>12</v>
      </c>
      <c r="D15" s="57" t="s">
        <v>13</v>
      </c>
      <c r="E15" s="57" t="s">
        <v>14</v>
      </c>
      <c r="F15" s="57" t="s">
        <v>18</v>
      </c>
      <c r="G15" s="57" t="s">
        <v>19</v>
      </c>
      <c r="H15" s="57" t="s">
        <v>20</v>
      </c>
    </row>
    <row r="16" spans="1:8" x14ac:dyDescent="0.2">
      <c r="A16" s="58" t="s">
        <v>52</v>
      </c>
      <c r="B16" s="59" t="s">
        <v>16</v>
      </c>
      <c r="C16" s="60">
        <v>1</v>
      </c>
      <c r="D16" s="60">
        <v>10</v>
      </c>
      <c r="E16" s="61">
        <v>24</v>
      </c>
      <c r="F16" s="62">
        <v>0</v>
      </c>
      <c r="G16" s="63">
        <f t="shared" ref="G16:G21" si="2">D16*E16*F16</f>
        <v>0</v>
      </c>
      <c r="H16" s="63">
        <f>G16*1.25</f>
        <v>0</v>
      </c>
    </row>
    <row r="17" spans="1:8" x14ac:dyDescent="0.2">
      <c r="A17" s="58" t="s">
        <v>55</v>
      </c>
      <c r="B17" s="58" t="s">
        <v>16</v>
      </c>
      <c r="C17" s="60">
        <v>1</v>
      </c>
      <c r="D17" s="60">
        <v>17</v>
      </c>
      <c r="E17" s="61">
        <v>24</v>
      </c>
      <c r="F17" s="62">
        <v>0</v>
      </c>
      <c r="G17" s="63">
        <f t="shared" si="2"/>
        <v>0</v>
      </c>
      <c r="H17" s="63">
        <f t="shared" ref="H17:H20" si="3">G17*1.25</f>
        <v>0</v>
      </c>
    </row>
    <row r="18" spans="1:8" x14ac:dyDescent="0.2">
      <c r="A18" s="58" t="s">
        <v>47</v>
      </c>
      <c r="B18" s="58" t="s">
        <v>54</v>
      </c>
      <c r="C18" s="60">
        <v>7</v>
      </c>
      <c r="D18" s="60">
        <v>7</v>
      </c>
      <c r="E18" s="61">
        <v>24</v>
      </c>
      <c r="F18" s="62">
        <v>0</v>
      </c>
      <c r="G18" s="63">
        <f t="shared" si="2"/>
        <v>0</v>
      </c>
      <c r="H18" s="63">
        <f t="shared" si="3"/>
        <v>0</v>
      </c>
    </row>
    <row r="19" spans="1:8" x14ac:dyDescent="0.2">
      <c r="A19" s="58" t="s">
        <v>77</v>
      </c>
      <c r="B19" s="58" t="s">
        <v>40</v>
      </c>
      <c r="C19" s="60">
        <v>1</v>
      </c>
      <c r="D19" s="60">
        <v>15</v>
      </c>
      <c r="E19" s="61">
        <v>24</v>
      </c>
      <c r="F19" s="62">
        <v>0</v>
      </c>
      <c r="G19" s="63">
        <f t="shared" si="2"/>
        <v>0</v>
      </c>
      <c r="H19" s="63">
        <f t="shared" si="3"/>
        <v>0</v>
      </c>
    </row>
    <row r="20" spans="1:8" x14ac:dyDescent="0.2">
      <c r="A20" s="58" t="s">
        <v>78</v>
      </c>
      <c r="B20" s="58" t="s">
        <v>40</v>
      </c>
      <c r="C20" s="60">
        <v>1</v>
      </c>
      <c r="D20" s="60">
        <v>1</v>
      </c>
      <c r="E20" s="61">
        <v>24</v>
      </c>
      <c r="F20" s="62">
        <v>0</v>
      </c>
      <c r="G20" s="63">
        <f t="shared" si="2"/>
        <v>0</v>
      </c>
      <c r="H20" s="63">
        <f t="shared" si="3"/>
        <v>0</v>
      </c>
    </row>
    <row r="21" spans="1:8" x14ac:dyDescent="0.2">
      <c r="A21" s="58" t="s">
        <v>53</v>
      </c>
      <c r="B21" s="58" t="s">
        <v>40</v>
      </c>
      <c r="C21" s="60">
        <v>1</v>
      </c>
      <c r="D21" s="60">
        <v>1</v>
      </c>
      <c r="E21" s="61">
        <v>24</v>
      </c>
      <c r="F21" s="62">
        <v>0</v>
      </c>
      <c r="G21" s="63">
        <f t="shared" si="2"/>
        <v>0</v>
      </c>
      <c r="H21" s="63">
        <f>G21*1.25</f>
        <v>0</v>
      </c>
    </row>
    <row r="22" spans="1:8" ht="22.5" customHeight="1" x14ac:dyDescent="0.2">
      <c r="A22" s="133" t="s">
        <v>33</v>
      </c>
      <c r="B22" s="133"/>
      <c r="C22" s="133"/>
      <c r="D22" s="133"/>
      <c r="E22" s="133"/>
      <c r="F22" s="133"/>
      <c r="G22" s="64">
        <f>SUM(G16:G21)</f>
        <v>0</v>
      </c>
      <c r="H22" s="64">
        <f>SUM(H16:H21)</f>
        <v>0</v>
      </c>
    </row>
    <row r="23" spans="1:8" x14ac:dyDescent="0.2">
      <c r="A23" s="4"/>
      <c r="B23" s="4"/>
      <c r="C23" s="4"/>
      <c r="D23" s="4"/>
      <c r="E23" s="4"/>
      <c r="F23" s="5"/>
      <c r="G23" s="5"/>
      <c r="H23" s="5"/>
    </row>
    <row r="24" spans="1:8" x14ac:dyDescent="0.2">
      <c r="A24" s="3" t="s">
        <v>30</v>
      </c>
      <c r="B24" s="4"/>
      <c r="C24" s="4"/>
      <c r="D24" s="4"/>
      <c r="E24" s="4"/>
      <c r="F24" s="5"/>
      <c r="G24" s="5"/>
      <c r="H24" s="2"/>
    </row>
    <row r="25" spans="1:8" ht="25.5" x14ac:dyDescent="0.2">
      <c r="A25" s="134" t="s">
        <v>8</v>
      </c>
      <c r="B25" s="134" t="s">
        <v>21</v>
      </c>
      <c r="C25" s="65" t="s">
        <v>22</v>
      </c>
      <c r="D25" s="56" t="s">
        <v>7</v>
      </c>
      <c r="E25" s="56" t="s">
        <v>56</v>
      </c>
      <c r="F25" s="56" t="s">
        <v>59</v>
      </c>
      <c r="G25" s="56" t="s">
        <v>60</v>
      </c>
      <c r="H25" s="2"/>
    </row>
    <row r="26" spans="1:8" x14ac:dyDescent="0.2">
      <c r="A26" s="134"/>
      <c r="B26" s="134"/>
      <c r="C26" s="66" t="s">
        <v>12</v>
      </c>
      <c r="D26" s="57" t="s">
        <v>13</v>
      </c>
      <c r="E26" s="57" t="s">
        <v>14</v>
      </c>
      <c r="F26" s="57" t="s">
        <v>23</v>
      </c>
      <c r="G26" s="57" t="s">
        <v>15</v>
      </c>
      <c r="H26" s="2"/>
    </row>
    <row r="27" spans="1:8" x14ac:dyDescent="0.2">
      <c r="A27" s="67" t="s">
        <v>118</v>
      </c>
      <c r="B27" s="61" t="s">
        <v>24</v>
      </c>
      <c r="C27" s="68">
        <v>100</v>
      </c>
      <c r="D27" s="61">
        <v>24</v>
      </c>
      <c r="E27" s="69">
        <v>0</v>
      </c>
      <c r="F27" s="69">
        <f>C27*D27*E27</f>
        <v>0</v>
      </c>
      <c r="G27" s="69">
        <f>F27*1.25</f>
        <v>0</v>
      </c>
      <c r="H27" s="2"/>
    </row>
    <row r="28" spans="1:8" x14ac:dyDescent="0.2">
      <c r="A28" s="67" t="s">
        <v>27</v>
      </c>
      <c r="B28" s="61" t="s">
        <v>24</v>
      </c>
      <c r="C28" s="68">
        <v>500</v>
      </c>
      <c r="D28" s="61">
        <v>24</v>
      </c>
      <c r="E28" s="69">
        <v>0</v>
      </c>
      <c r="F28" s="69">
        <f t="shared" ref="F28:F30" si="4">C28*D28*E28</f>
        <v>0</v>
      </c>
      <c r="G28" s="69">
        <f t="shared" ref="G28:G30" si="5">F28*1.25</f>
        <v>0</v>
      </c>
      <c r="H28" s="2"/>
    </row>
    <row r="29" spans="1:8" x14ac:dyDescent="0.2">
      <c r="A29" s="67" t="s">
        <v>160</v>
      </c>
      <c r="B29" s="61" t="s">
        <v>24</v>
      </c>
      <c r="C29" s="68">
        <v>100</v>
      </c>
      <c r="D29" s="61">
        <v>24</v>
      </c>
      <c r="E29" s="69">
        <v>0</v>
      </c>
      <c r="F29" s="69">
        <f t="shared" si="4"/>
        <v>0</v>
      </c>
      <c r="G29" s="69">
        <f t="shared" si="5"/>
        <v>0</v>
      </c>
      <c r="H29" s="2"/>
    </row>
    <row r="30" spans="1:8" x14ac:dyDescent="0.2">
      <c r="A30" s="58" t="s">
        <v>28</v>
      </c>
      <c r="B30" s="61" t="s">
        <v>24</v>
      </c>
      <c r="C30" s="68">
        <v>60</v>
      </c>
      <c r="D30" s="61">
        <v>24</v>
      </c>
      <c r="E30" s="69">
        <v>0</v>
      </c>
      <c r="F30" s="69">
        <f t="shared" si="4"/>
        <v>0</v>
      </c>
      <c r="G30" s="69">
        <f t="shared" si="5"/>
        <v>0</v>
      </c>
      <c r="H30" s="2"/>
    </row>
    <row r="31" spans="1:8" x14ac:dyDescent="0.2">
      <c r="A31" s="58" t="s">
        <v>161</v>
      </c>
      <c r="B31" s="61" t="s">
        <v>24</v>
      </c>
      <c r="C31" s="68">
        <v>15</v>
      </c>
      <c r="D31" s="61">
        <v>24</v>
      </c>
      <c r="E31" s="69">
        <v>0</v>
      </c>
      <c r="F31" s="69">
        <f t="shared" ref="F31:F38" si="6">C31*D31*E31</f>
        <v>0</v>
      </c>
      <c r="G31" s="69">
        <f t="shared" ref="G31:G38" si="7">F31*1.25</f>
        <v>0</v>
      </c>
      <c r="H31" s="2"/>
    </row>
    <row r="32" spans="1:8" x14ac:dyDescent="0.2">
      <c r="A32" s="58" t="s">
        <v>162</v>
      </c>
      <c r="B32" s="61" t="s">
        <v>24</v>
      </c>
      <c r="C32" s="68">
        <v>10</v>
      </c>
      <c r="D32" s="61">
        <v>24</v>
      </c>
      <c r="E32" s="69">
        <v>0</v>
      </c>
      <c r="F32" s="69">
        <f t="shared" si="6"/>
        <v>0</v>
      </c>
      <c r="G32" s="69">
        <f t="shared" si="7"/>
        <v>0</v>
      </c>
      <c r="H32" s="2"/>
    </row>
    <row r="33" spans="1:8" x14ac:dyDescent="0.2">
      <c r="A33" s="58" t="s">
        <v>163</v>
      </c>
      <c r="B33" s="61" t="s">
        <v>24</v>
      </c>
      <c r="C33" s="68">
        <v>5</v>
      </c>
      <c r="D33" s="61">
        <v>24</v>
      </c>
      <c r="E33" s="69">
        <v>0</v>
      </c>
      <c r="F33" s="69">
        <f t="shared" si="6"/>
        <v>0</v>
      </c>
      <c r="G33" s="69">
        <f t="shared" si="7"/>
        <v>0</v>
      </c>
      <c r="H33" s="2"/>
    </row>
    <row r="34" spans="1:8" x14ac:dyDescent="0.2">
      <c r="A34" s="58" t="s">
        <v>164</v>
      </c>
      <c r="B34" s="61" t="s">
        <v>24</v>
      </c>
      <c r="C34" s="68">
        <v>15</v>
      </c>
      <c r="D34" s="61">
        <v>24</v>
      </c>
      <c r="E34" s="69">
        <v>0</v>
      </c>
      <c r="F34" s="69">
        <f t="shared" si="6"/>
        <v>0</v>
      </c>
      <c r="G34" s="69">
        <f t="shared" si="7"/>
        <v>0</v>
      </c>
      <c r="H34" s="2"/>
    </row>
    <row r="35" spans="1:8" x14ac:dyDescent="0.2">
      <c r="A35" s="58" t="s">
        <v>165</v>
      </c>
      <c r="B35" s="61" t="s">
        <v>24</v>
      </c>
      <c r="C35" s="68">
        <v>10</v>
      </c>
      <c r="D35" s="61">
        <v>24</v>
      </c>
      <c r="E35" s="69">
        <v>0</v>
      </c>
      <c r="F35" s="69">
        <f t="shared" si="6"/>
        <v>0</v>
      </c>
      <c r="G35" s="69">
        <f t="shared" si="7"/>
        <v>0</v>
      </c>
      <c r="H35" s="2"/>
    </row>
    <row r="36" spans="1:8" x14ac:dyDescent="0.2">
      <c r="A36" s="58" t="s">
        <v>166</v>
      </c>
      <c r="B36" s="61" t="s">
        <v>24</v>
      </c>
      <c r="C36" s="68">
        <v>5</v>
      </c>
      <c r="D36" s="61">
        <v>24</v>
      </c>
      <c r="E36" s="69">
        <v>0</v>
      </c>
      <c r="F36" s="69">
        <f t="shared" si="6"/>
        <v>0</v>
      </c>
      <c r="G36" s="69">
        <f t="shared" si="7"/>
        <v>0</v>
      </c>
      <c r="H36" s="2"/>
    </row>
    <row r="37" spans="1:8" x14ac:dyDescent="0.2">
      <c r="A37" s="58" t="s">
        <v>58</v>
      </c>
      <c r="B37" s="61" t="s">
        <v>24</v>
      </c>
      <c r="C37" s="68">
        <v>5</v>
      </c>
      <c r="D37" s="61">
        <v>24</v>
      </c>
      <c r="E37" s="69">
        <v>0</v>
      </c>
      <c r="F37" s="69">
        <f t="shared" si="6"/>
        <v>0</v>
      </c>
      <c r="G37" s="69">
        <f t="shared" si="7"/>
        <v>0</v>
      </c>
      <c r="H37" s="2"/>
    </row>
    <row r="38" spans="1:8" x14ac:dyDescent="0.2">
      <c r="A38" s="58" t="s">
        <v>61</v>
      </c>
      <c r="B38" s="61" t="s">
        <v>24</v>
      </c>
      <c r="C38" s="68">
        <v>30</v>
      </c>
      <c r="D38" s="61">
        <v>24</v>
      </c>
      <c r="E38" s="69">
        <v>0</v>
      </c>
      <c r="F38" s="69">
        <f t="shared" si="6"/>
        <v>0</v>
      </c>
      <c r="G38" s="69">
        <f t="shared" si="7"/>
        <v>0</v>
      </c>
      <c r="H38" s="2"/>
    </row>
    <row r="39" spans="1:8" x14ac:dyDescent="0.2">
      <c r="A39" s="71" t="s">
        <v>25</v>
      </c>
      <c r="B39" s="72" t="s">
        <v>26</v>
      </c>
      <c r="C39" s="68">
        <v>300</v>
      </c>
      <c r="D39" s="61">
        <v>24</v>
      </c>
      <c r="E39" s="69">
        <v>0</v>
      </c>
      <c r="F39" s="69">
        <f>C39*D39*E39</f>
        <v>0</v>
      </c>
      <c r="G39" s="69">
        <f>F39*1.25</f>
        <v>0</v>
      </c>
      <c r="H39" s="2"/>
    </row>
    <row r="40" spans="1:8" ht="24" customHeight="1" x14ac:dyDescent="0.2">
      <c r="A40" s="133" t="s">
        <v>32</v>
      </c>
      <c r="B40" s="133"/>
      <c r="C40" s="133"/>
      <c r="D40" s="133"/>
      <c r="E40" s="133"/>
      <c r="F40" s="69">
        <f>SUM(F27:F39)</f>
        <v>0</v>
      </c>
      <c r="G40" s="69">
        <f>SUM(G27:G39)</f>
        <v>0</v>
      </c>
      <c r="H40" s="2"/>
    </row>
    <row r="41" spans="1:8" ht="31.5" customHeight="1" x14ac:dyDescent="0.2">
      <c r="A41" s="119" t="s">
        <v>31</v>
      </c>
      <c r="B41" s="119"/>
      <c r="C41" s="119"/>
      <c r="D41" s="119"/>
      <c r="E41" s="119"/>
      <c r="F41" s="73">
        <f>F40+G22+F11</f>
        <v>0</v>
      </c>
      <c r="G41" s="73">
        <f>G40+H22+G11</f>
        <v>0</v>
      </c>
      <c r="H41" s="2"/>
    </row>
    <row r="44" spans="1:8" x14ac:dyDescent="0.2">
      <c r="A44" s="6" t="s">
        <v>62</v>
      </c>
    </row>
    <row r="45" spans="1:8" ht="25.5" x14ac:dyDescent="0.2">
      <c r="A45" s="122" t="s">
        <v>8</v>
      </c>
      <c r="B45" s="122" t="s">
        <v>36</v>
      </c>
      <c r="C45" s="74" t="s">
        <v>1</v>
      </c>
      <c r="D45" s="74" t="s">
        <v>56</v>
      </c>
      <c r="E45" s="74" t="s">
        <v>10</v>
      </c>
      <c r="F45" s="74" t="s">
        <v>11</v>
      </c>
      <c r="G45" s="2"/>
    </row>
    <row r="46" spans="1:8" x14ac:dyDescent="0.2">
      <c r="A46" s="122"/>
      <c r="B46" s="122"/>
      <c r="C46" s="57" t="s">
        <v>12</v>
      </c>
      <c r="D46" s="57" t="s">
        <v>13</v>
      </c>
      <c r="E46" s="57" t="s">
        <v>37</v>
      </c>
      <c r="F46" s="57" t="s">
        <v>18</v>
      </c>
      <c r="G46" s="2"/>
    </row>
    <row r="47" spans="1:8" x14ac:dyDescent="0.2">
      <c r="A47" s="67" t="s">
        <v>70</v>
      </c>
      <c r="B47" s="61" t="s">
        <v>67</v>
      </c>
      <c r="C47" s="61">
        <v>1</v>
      </c>
      <c r="D47" s="69">
        <v>0</v>
      </c>
      <c r="E47" s="69">
        <f>D47*C47</f>
        <v>0</v>
      </c>
      <c r="F47" s="69">
        <f>E47*1.25</f>
        <v>0</v>
      </c>
      <c r="G47" s="2"/>
    </row>
    <row r="48" spans="1:8" x14ac:dyDescent="0.2">
      <c r="A48" s="67" t="s">
        <v>70</v>
      </c>
      <c r="B48" s="61" t="s">
        <v>68</v>
      </c>
      <c r="C48" s="61">
        <v>1</v>
      </c>
      <c r="D48" s="69">
        <v>0</v>
      </c>
      <c r="E48" s="69">
        <f t="shared" ref="E48" si="8">D48*C48</f>
        <v>0</v>
      </c>
      <c r="F48" s="69">
        <f t="shared" ref="F48" si="9">E48*1.25</f>
        <v>0</v>
      </c>
      <c r="G48" s="2"/>
    </row>
    <row r="49" spans="1:7" x14ac:dyDescent="0.2">
      <c r="A49" s="67" t="s">
        <v>70</v>
      </c>
      <c r="B49" s="61" t="s">
        <v>83</v>
      </c>
      <c r="C49" s="61">
        <v>1</v>
      </c>
      <c r="D49" s="69">
        <v>0</v>
      </c>
      <c r="E49" s="69">
        <f t="shared" ref="E49:E50" si="10">D49*C49</f>
        <v>0</v>
      </c>
      <c r="F49" s="69">
        <f t="shared" ref="F49:F50" si="11">E49*1.25</f>
        <v>0</v>
      </c>
      <c r="G49" s="2"/>
    </row>
    <row r="50" spans="1:7" ht="25.5" x14ac:dyDescent="0.2">
      <c r="A50" s="67" t="s">
        <v>38</v>
      </c>
      <c r="B50" s="61" t="s">
        <v>69</v>
      </c>
      <c r="C50" s="61">
        <v>7</v>
      </c>
      <c r="D50" s="69">
        <v>0</v>
      </c>
      <c r="E50" s="69">
        <f t="shared" si="10"/>
        <v>0</v>
      </c>
      <c r="F50" s="69">
        <f t="shared" si="11"/>
        <v>0</v>
      </c>
      <c r="G50" s="2"/>
    </row>
    <row r="51" spans="1:7" ht="19.5" customHeight="1" x14ac:dyDescent="0.2">
      <c r="A51" s="118" t="s">
        <v>63</v>
      </c>
      <c r="B51" s="118"/>
      <c r="C51" s="118"/>
      <c r="D51" s="118"/>
      <c r="E51" s="64">
        <f>SUM(E47:E50)</f>
        <v>0</v>
      </c>
      <c r="F51" s="64">
        <f>SUM(F47:F50)</f>
        <v>0</v>
      </c>
      <c r="G51" s="2"/>
    </row>
    <row r="52" spans="1:7" x14ac:dyDescent="0.2">
      <c r="A52" s="3"/>
      <c r="B52" s="2"/>
      <c r="C52" s="2"/>
      <c r="D52" s="2"/>
      <c r="E52" s="2"/>
      <c r="F52" s="2"/>
      <c r="G52" s="2"/>
    </row>
    <row r="53" spans="1:7" x14ac:dyDescent="0.2">
      <c r="A53" s="6" t="s">
        <v>64</v>
      </c>
      <c r="B53" s="2"/>
      <c r="C53" s="2"/>
      <c r="D53" s="2"/>
      <c r="E53" s="2"/>
      <c r="F53" s="2"/>
      <c r="G53" s="2"/>
    </row>
    <row r="54" spans="1:7" ht="25.5" x14ac:dyDescent="0.2">
      <c r="A54" s="122" t="s">
        <v>8</v>
      </c>
      <c r="B54" s="122" t="s">
        <v>36</v>
      </c>
      <c r="C54" s="74" t="s">
        <v>1</v>
      </c>
      <c r="D54" s="74" t="s">
        <v>7</v>
      </c>
      <c r="E54" s="74" t="s">
        <v>71</v>
      </c>
      <c r="F54" s="74" t="s">
        <v>10</v>
      </c>
      <c r="G54" s="74" t="s">
        <v>11</v>
      </c>
    </row>
    <row r="55" spans="1:7" x14ac:dyDescent="0.2">
      <c r="A55" s="122"/>
      <c r="B55" s="122"/>
      <c r="C55" s="57" t="s">
        <v>12</v>
      </c>
      <c r="D55" s="57" t="s">
        <v>13</v>
      </c>
      <c r="E55" s="57" t="s">
        <v>14</v>
      </c>
      <c r="F55" s="57" t="s">
        <v>39</v>
      </c>
      <c r="G55" s="57" t="s">
        <v>20</v>
      </c>
    </row>
    <row r="56" spans="1:7" x14ac:dyDescent="0.2">
      <c r="A56" s="67" t="s">
        <v>70</v>
      </c>
      <c r="B56" s="61" t="s">
        <v>67</v>
      </c>
      <c r="C56" s="61">
        <v>1</v>
      </c>
      <c r="D56" s="75">
        <v>24</v>
      </c>
      <c r="E56" s="76">
        <v>0</v>
      </c>
      <c r="F56" s="69">
        <f>C56*D56*E56</f>
        <v>0</v>
      </c>
      <c r="G56" s="69">
        <f>F56*1.25</f>
        <v>0</v>
      </c>
    </row>
    <row r="57" spans="1:7" x14ac:dyDescent="0.2">
      <c r="A57" s="67" t="s">
        <v>70</v>
      </c>
      <c r="B57" s="61" t="s">
        <v>68</v>
      </c>
      <c r="C57" s="61">
        <v>1</v>
      </c>
      <c r="D57" s="75">
        <v>24</v>
      </c>
      <c r="E57" s="76">
        <v>0</v>
      </c>
      <c r="F57" s="69">
        <f t="shared" ref="F57" si="12">C57*D57*E57</f>
        <v>0</v>
      </c>
      <c r="G57" s="69">
        <f t="shared" ref="G57" si="13">F57*1.25</f>
        <v>0</v>
      </c>
    </row>
    <row r="58" spans="1:7" x14ac:dyDescent="0.2">
      <c r="A58" s="67" t="s">
        <v>70</v>
      </c>
      <c r="B58" s="61" t="s">
        <v>83</v>
      </c>
      <c r="C58" s="61">
        <v>1</v>
      </c>
      <c r="D58" s="75">
        <v>24</v>
      </c>
      <c r="E58" s="76">
        <v>0</v>
      </c>
      <c r="F58" s="69">
        <f t="shared" ref="F58:F59" si="14">C58*D58*E58</f>
        <v>0</v>
      </c>
      <c r="G58" s="69">
        <f t="shared" ref="G58:G59" si="15">F58*1.25</f>
        <v>0</v>
      </c>
    </row>
    <row r="59" spans="1:7" ht="25.5" x14ac:dyDescent="0.2">
      <c r="A59" s="67" t="s">
        <v>38</v>
      </c>
      <c r="B59" s="61" t="s">
        <v>69</v>
      </c>
      <c r="C59" s="61">
        <v>7</v>
      </c>
      <c r="D59" s="75">
        <v>24</v>
      </c>
      <c r="E59" s="76">
        <v>0</v>
      </c>
      <c r="F59" s="69">
        <f t="shared" si="14"/>
        <v>0</v>
      </c>
      <c r="G59" s="69">
        <f t="shared" si="15"/>
        <v>0</v>
      </c>
    </row>
    <row r="60" spans="1:7" ht="18.75" customHeight="1" x14ac:dyDescent="0.2">
      <c r="A60" s="118" t="s">
        <v>65</v>
      </c>
      <c r="B60" s="118"/>
      <c r="C60" s="118"/>
      <c r="D60" s="118"/>
      <c r="E60" s="118"/>
      <c r="F60" s="70">
        <f>SUM(F56:F59)</f>
        <v>0</v>
      </c>
      <c r="G60" s="70">
        <f>SUM(G56:G59)</f>
        <v>0</v>
      </c>
    </row>
    <row r="61" spans="1:7" ht="31.5" customHeight="1" x14ac:dyDescent="0.2">
      <c r="A61" s="119" t="s">
        <v>66</v>
      </c>
      <c r="B61" s="119"/>
      <c r="C61" s="119"/>
      <c r="D61" s="119"/>
      <c r="E61" s="119"/>
      <c r="F61" s="64">
        <f>F60+E51</f>
        <v>0</v>
      </c>
      <c r="G61" s="64">
        <f>G60+F51</f>
        <v>0</v>
      </c>
    </row>
    <row r="63" spans="1:7" x14ac:dyDescent="0.2">
      <c r="A63" s="6" t="s">
        <v>87</v>
      </c>
    </row>
    <row r="64" spans="1:7" ht="25.5" x14ac:dyDescent="0.2">
      <c r="A64" s="122" t="s">
        <v>8</v>
      </c>
      <c r="B64" s="74" t="s">
        <v>1</v>
      </c>
      <c r="C64" s="74" t="s">
        <v>56</v>
      </c>
      <c r="D64" s="74" t="s">
        <v>10</v>
      </c>
      <c r="E64" s="74" t="s">
        <v>11</v>
      </c>
    </row>
    <row r="65" spans="1:7" x14ac:dyDescent="0.2">
      <c r="A65" s="122"/>
      <c r="B65" s="57" t="s">
        <v>12</v>
      </c>
      <c r="C65" s="57" t="s">
        <v>13</v>
      </c>
      <c r="D65" s="57" t="s">
        <v>37</v>
      </c>
      <c r="E65" s="57" t="s">
        <v>18</v>
      </c>
    </row>
    <row r="66" spans="1:7" ht="25.5" x14ac:dyDescent="0.2">
      <c r="A66" s="60" t="s">
        <v>88</v>
      </c>
      <c r="B66" s="61">
        <v>1</v>
      </c>
      <c r="C66" s="69">
        <v>0</v>
      </c>
      <c r="D66" s="69">
        <f>C66*B66</f>
        <v>0</v>
      </c>
      <c r="E66" s="69">
        <f>D66*1.25</f>
        <v>0</v>
      </c>
    </row>
    <row r="67" spans="1:7" ht="38.25" x14ac:dyDescent="0.2">
      <c r="A67" s="60" t="s">
        <v>89</v>
      </c>
      <c r="B67" s="61">
        <v>1</v>
      </c>
      <c r="C67" s="69">
        <v>0</v>
      </c>
      <c r="D67" s="69">
        <f>C67*B67</f>
        <v>0</v>
      </c>
      <c r="E67" s="69">
        <f>D67*1.25</f>
        <v>0</v>
      </c>
    </row>
    <row r="68" spans="1:7" ht="15.75" customHeight="1" x14ac:dyDescent="0.2">
      <c r="A68" s="123" t="s">
        <v>90</v>
      </c>
      <c r="B68" s="124"/>
      <c r="C68" s="124"/>
      <c r="D68" s="77">
        <f>SUM(D66:D67)</f>
        <v>0</v>
      </c>
      <c r="E68" s="77">
        <f>SUM(E66:E67)</f>
        <v>0</v>
      </c>
    </row>
    <row r="69" spans="1:7" ht="15.75" customHeight="1" x14ac:dyDescent="0.2">
      <c r="A69" s="4"/>
      <c r="B69" s="24"/>
      <c r="C69" s="24"/>
      <c r="D69" s="25"/>
      <c r="E69" s="25"/>
    </row>
    <row r="70" spans="1:7" ht="15.75" customHeight="1" x14ac:dyDescent="0.2">
      <c r="A70" s="6" t="s">
        <v>91</v>
      </c>
      <c r="B70" s="2"/>
      <c r="C70" s="2"/>
      <c r="D70" s="2"/>
      <c r="E70" s="2"/>
      <c r="F70" s="2"/>
      <c r="G70" s="2"/>
    </row>
    <row r="71" spans="1:7" ht="48.75" customHeight="1" x14ac:dyDescent="0.2">
      <c r="A71" s="122" t="s">
        <v>8</v>
      </c>
      <c r="B71" s="74" t="s">
        <v>1</v>
      </c>
      <c r="C71" s="74" t="s">
        <v>7</v>
      </c>
      <c r="D71" s="74" t="s">
        <v>71</v>
      </c>
      <c r="E71" s="74" t="s">
        <v>10</v>
      </c>
      <c r="F71" s="74" t="s">
        <v>11</v>
      </c>
    </row>
    <row r="72" spans="1:7" ht="15.75" customHeight="1" x14ac:dyDescent="0.2">
      <c r="A72" s="122"/>
      <c r="B72" s="57" t="s">
        <v>12</v>
      </c>
      <c r="C72" s="57" t="s">
        <v>13</v>
      </c>
      <c r="D72" s="57" t="s">
        <v>14</v>
      </c>
      <c r="E72" s="57" t="s">
        <v>23</v>
      </c>
      <c r="F72" s="57" t="s">
        <v>15</v>
      </c>
    </row>
    <row r="73" spans="1:7" ht="41.25" customHeight="1" x14ac:dyDescent="0.2">
      <c r="A73" s="60" t="s">
        <v>88</v>
      </c>
      <c r="B73" s="60">
        <v>1</v>
      </c>
      <c r="C73" s="72">
        <v>24</v>
      </c>
      <c r="D73" s="78">
        <v>0</v>
      </c>
      <c r="E73" s="79">
        <f>B73*C73*D73</f>
        <v>0</v>
      </c>
      <c r="F73" s="79">
        <f>E73*1.25</f>
        <v>0</v>
      </c>
    </row>
    <row r="74" spans="1:7" ht="44.25" customHeight="1" x14ac:dyDescent="0.2">
      <c r="A74" s="60" t="s">
        <v>89</v>
      </c>
      <c r="B74" s="60">
        <v>1</v>
      </c>
      <c r="C74" s="72">
        <v>24</v>
      </c>
      <c r="D74" s="78">
        <v>0</v>
      </c>
      <c r="E74" s="79">
        <f t="shared" ref="E74" si="16">B74*C74*D74</f>
        <v>0</v>
      </c>
      <c r="F74" s="79">
        <f t="shared" ref="F74" si="17">E74*1.25</f>
        <v>0</v>
      </c>
    </row>
    <row r="75" spans="1:7" ht="22.5" customHeight="1" x14ac:dyDescent="0.2">
      <c r="A75" s="125" t="s">
        <v>92</v>
      </c>
      <c r="B75" s="125"/>
      <c r="C75" s="125"/>
      <c r="D75" s="125"/>
      <c r="E75" s="80">
        <f>SUM(E73:E74)</f>
        <v>0</v>
      </c>
      <c r="F75" s="80">
        <f>SUM(F73:F74)</f>
        <v>0</v>
      </c>
      <c r="G75" s="26"/>
    </row>
    <row r="76" spans="1:7" ht="31.5" customHeight="1" x14ac:dyDescent="0.2">
      <c r="A76" s="126" t="s">
        <v>93</v>
      </c>
      <c r="B76" s="126"/>
      <c r="C76" s="126"/>
      <c r="D76" s="126"/>
      <c r="E76" s="80">
        <f>D68+E75</f>
        <v>0</v>
      </c>
      <c r="F76" s="80">
        <f>E68+F75</f>
        <v>0</v>
      </c>
      <c r="G76" s="26"/>
    </row>
    <row r="77" spans="1:7" x14ac:dyDescent="0.2">
      <c r="A77" s="4"/>
      <c r="B77" s="4"/>
      <c r="C77" s="4"/>
      <c r="D77" s="4"/>
      <c r="E77" s="4"/>
      <c r="F77" s="26"/>
      <c r="G77" s="26"/>
    </row>
    <row r="78" spans="1:7" x14ac:dyDescent="0.2">
      <c r="A78" s="4"/>
      <c r="B78" s="4"/>
      <c r="C78" s="4"/>
      <c r="D78" s="4"/>
      <c r="E78" s="4"/>
      <c r="F78" s="26"/>
      <c r="G78" s="26"/>
    </row>
    <row r="79" spans="1:7" ht="24" customHeight="1" x14ac:dyDescent="0.2">
      <c r="A79" s="127" t="s">
        <v>138</v>
      </c>
      <c r="B79" s="128"/>
      <c r="C79" s="128"/>
      <c r="D79" s="129"/>
      <c r="E79" s="99">
        <f>F41+F61+E76</f>
        <v>0</v>
      </c>
      <c r="F79" s="26"/>
      <c r="G79" s="26"/>
    </row>
    <row r="80" spans="1:7" ht="22.5" customHeight="1" x14ac:dyDescent="0.2">
      <c r="A80" s="127" t="s">
        <v>139</v>
      </c>
      <c r="B80" s="128"/>
      <c r="C80" s="128"/>
      <c r="D80" s="129"/>
      <c r="E80" s="99">
        <f>G41+G61+F76</f>
        <v>0</v>
      </c>
      <c r="F80" s="26"/>
      <c r="G80" s="26"/>
    </row>
    <row r="81" spans="1:7" x14ac:dyDescent="0.2">
      <c r="A81" s="4"/>
      <c r="B81" s="4"/>
      <c r="C81" s="4"/>
      <c r="D81" s="4"/>
      <c r="E81" s="4"/>
      <c r="F81" s="26"/>
      <c r="G81" s="26"/>
    </row>
    <row r="82" spans="1:7" x14ac:dyDescent="0.2">
      <c r="A82" s="4"/>
      <c r="B82" s="4"/>
      <c r="C82" s="4"/>
      <c r="D82" s="4"/>
      <c r="E82" s="4"/>
      <c r="F82" s="26"/>
      <c r="G82" s="26"/>
    </row>
    <row r="83" spans="1:7" x14ac:dyDescent="0.2">
      <c r="A83" s="4"/>
      <c r="B83" s="4"/>
      <c r="C83" s="4"/>
      <c r="D83" s="4"/>
      <c r="E83" s="4"/>
      <c r="F83" s="26"/>
      <c r="G83" s="26"/>
    </row>
    <row r="86" spans="1:7" x14ac:dyDescent="0.2">
      <c r="A86" s="1" t="s">
        <v>72</v>
      </c>
      <c r="D86" s="19" t="s">
        <v>73</v>
      </c>
      <c r="F86" s="1" t="s">
        <v>76</v>
      </c>
    </row>
    <row r="88" spans="1:7" x14ac:dyDescent="0.2">
      <c r="A88" s="121" t="s">
        <v>74</v>
      </c>
      <c r="B88" s="121"/>
      <c r="F88" s="120" t="s">
        <v>75</v>
      </c>
      <c r="G88" s="120"/>
    </row>
  </sheetData>
  <mergeCells count="26">
    <mergeCell ref="A22:F22"/>
    <mergeCell ref="A40:E40"/>
    <mergeCell ref="A41:E41"/>
    <mergeCell ref="A25:A26"/>
    <mergeCell ref="B25:B26"/>
    <mergeCell ref="A3:A4"/>
    <mergeCell ref="B3:B4"/>
    <mergeCell ref="A11:E11"/>
    <mergeCell ref="A14:A15"/>
    <mergeCell ref="B14:B15"/>
    <mergeCell ref="A45:A46"/>
    <mergeCell ref="B45:B46"/>
    <mergeCell ref="A51:D51"/>
    <mergeCell ref="A54:A55"/>
    <mergeCell ref="B54:B55"/>
    <mergeCell ref="A60:E60"/>
    <mergeCell ref="A61:E61"/>
    <mergeCell ref="F88:G88"/>
    <mergeCell ref="A88:B88"/>
    <mergeCell ref="A64:A65"/>
    <mergeCell ref="A68:C68"/>
    <mergeCell ref="A71:A72"/>
    <mergeCell ref="A75:D75"/>
    <mergeCell ref="A76:D76"/>
    <mergeCell ref="A79:D79"/>
    <mergeCell ref="A80:D8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54AC6-9883-409B-8C58-AD09EC1D4329}">
  <dimension ref="A2:N37"/>
  <sheetViews>
    <sheetView tabSelected="1" zoomScale="110" zoomScaleNormal="110" workbookViewId="0">
      <selection activeCell="A19" sqref="A19"/>
    </sheetView>
  </sheetViews>
  <sheetFormatPr defaultRowHeight="15" x14ac:dyDescent="0.25"/>
  <cols>
    <col min="1" max="1" width="65.7109375" customWidth="1"/>
    <col min="2" max="2" width="19.140625" customWidth="1"/>
    <col min="3" max="3" width="18.140625" customWidth="1"/>
    <col min="4" max="4" width="18.85546875" style="29" bestFit="1" customWidth="1"/>
    <col min="5" max="5" width="18.140625" style="29" customWidth="1"/>
    <col min="6" max="6" width="18.85546875" bestFit="1" customWidth="1"/>
    <col min="7" max="7" width="17.5703125" customWidth="1"/>
    <col min="8" max="8" width="19" customWidth="1"/>
    <col min="9" max="9" width="16.7109375" customWidth="1"/>
    <col min="10" max="10" width="18.85546875" customWidth="1"/>
    <col min="11" max="11" width="18.140625" customWidth="1"/>
  </cols>
  <sheetData>
    <row r="2" spans="1:14" x14ac:dyDescent="0.25">
      <c r="A2" s="139" t="s">
        <v>99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4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</row>
    <row r="4" spans="1:14" x14ac:dyDescent="0.25">
      <c r="A4" s="90" t="s">
        <v>100</v>
      </c>
      <c r="B4" s="90" t="s">
        <v>102</v>
      </c>
      <c r="C4" s="91" t="s">
        <v>101</v>
      </c>
      <c r="D4" s="92" t="s">
        <v>104</v>
      </c>
      <c r="E4" s="92" t="s">
        <v>103</v>
      </c>
      <c r="F4" s="91" t="s">
        <v>106</v>
      </c>
      <c r="G4" s="91" t="s">
        <v>105</v>
      </c>
      <c r="H4" s="91" t="s">
        <v>127</v>
      </c>
      <c r="I4" s="91" t="s">
        <v>107</v>
      </c>
      <c r="J4" s="91" t="s">
        <v>129</v>
      </c>
      <c r="K4" s="91" t="s">
        <v>128</v>
      </c>
    </row>
    <row r="5" spans="1:14" x14ac:dyDescent="0.25">
      <c r="A5" s="22" t="s">
        <v>108</v>
      </c>
      <c r="B5" s="93" t="s">
        <v>109</v>
      </c>
      <c r="C5" s="93"/>
      <c r="D5" s="94" t="s">
        <v>109</v>
      </c>
      <c r="E5" s="94"/>
      <c r="F5" s="93" t="s">
        <v>109</v>
      </c>
      <c r="G5" s="93"/>
      <c r="H5" s="93" t="s">
        <v>109</v>
      </c>
      <c r="I5" s="93"/>
      <c r="J5" s="93" t="s">
        <v>176</v>
      </c>
      <c r="K5" s="93"/>
    </row>
    <row r="6" spans="1:14" x14ac:dyDescent="0.25">
      <c r="A6" s="22" t="s">
        <v>173</v>
      </c>
      <c r="B6" s="93" t="s">
        <v>109</v>
      </c>
      <c r="C6" s="93"/>
      <c r="D6" s="94" t="s">
        <v>109</v>
      </c>
      <c r="E6" s="94"/>
      <c r="F6" s="93" t="s">
        <v>109</v>
      </c>
      <c r="G6" s="93"/>
      <c r="H6" s="93" t="s">
        <v>109</v>
      </c>
      <c r="I6" s="93"/>
      <c r="J6" s="93" t="s">
        <v>176</v>
      </c>
      <c r="K6" s="93"/>
    </row>
    <row r="7" spans="1:14" x14ac:dyDescent="0.25">
      <c r="A7" s="22" t="s">
        <v>175</v>
      </c>
      <c r="B7" s="93" t="s">
        <v>109</v>
      </c>
      <c r="C7" s="93"/>
      <c r="D7" s="94" t="s">
        <v>109</v>
      </c>
      <c r="E7" s="94"/>
      <c r="F7" s="93" t="s">
        <v>109</v>
      </c>
      <c r="G7" s="93"/>
      <c r="H7" s="93" t="s">
        <v>109</v>
      </c>
      <c r="I7" s="93"/>
      <c r="J7" s="93" t="s">
        <v>176</v>
      </c>
      <c r="K7" s="93"/>
      <c r="M7" t="s">
        <v>126</v>
      </c>
    </row>
    <row r="8" spans="1:14" x14ac:dyDescent="0.25">
      <c r="A8" s="22" t="s">
        <v>177</v>
      </c>
      <c r="B8" s="93" t="s">
        <v>109</v>
      </c>
      <c r="C8" s="93"/>
      <c r="D8" s="94" t="s">
        <v>109</v>
      </c>
      <c r="E8" s="94"/>
      <c r="F8" s="94"/>
      <c r="G8" s="93"/>
      <c r="H8" s="94"/>
      <c r="I8" s="93"/>
      <c r="J8" s="93" t="s">
        <v>176</v>
      </c>
      <c r="K8" s="93"/>
    </row>
    <row r="9" spans="1:14" x14ac:dyDescent="0.25">
      <c r="A9" s="22" t="s">
        <v>180</v>
      </c>
      <c r="B9" s="89" t="s">
        <v>150</v>
      </c>
      <c r="C9" s="89"/>
      <c r="D9" s="89" t="s">
        <v>115</v>
      </c>
      <c r="E9" s="89"/>
      <c r="F9" s="89" t="s">
        <v>170</v>
      </c>
      <c r="G9" s="89"/>
      <c r="H9" s="89" t="s">
        <v>171</v>
      </c>
      <c r="I9" s="89"/>
      <c r="J9" s="89" t="s">
        <v>150</v>
      </c>
      <c r="K9" s="89"/>
    </row>
    <row r="10" spans="1:14" x14ac:dyDescent="0.25">
      <c r="A10" s="22" t="s">
        <v>181</v>
      </c>
      <c r="B10" s="89" t="s">
        <v>169</v>
      </c>
      <c r="C10" s="89"/>
      <c r="D10" s="89" t="s">
        <v>117</v>
      </c>
      <c r="E10" s="89"/>
      <c r="F10" s="89" t="s">
        <v>116</v>
      </c>
      <c r="G10" s="89"/>
      <c r="H10" s="89" t="s">
        <v>172</v>
      </c>
      <c r="I10" s="89"/>
      <c r="J10" s="89" t="s">
        <v>116</v>
      </c>
      <c r="K10" s="89"/>
    </row>
    <row r="11" spans="1:14" x14ac:dyDescent="0.25">
      <c r="A11" s="22" t="s">
        <v>110</v>
      </c>
      <c r="B11" s="93" t="s">
        <v>178</v>
      </c>
      <c r="C11" s="93"/>
      <c r="D11" s="93" t="s">
        <v>178</v>
      </c>
      <c r="E11" s="94"/>
      <c r="F11" s="93" t="s">
        <v>178</v>
      </c>
      <c r="G11" s="93"/>
      <c r="H11" s="93" t="s">
        <v>178</v>
      </c>
      <c r="I11" s="93"/>
      <c r="J11" s="93" t="s">
        <v>178</v>
      </c>
      <c r="K11" s="93"/>
    </row>
    <row r="12" spans="1:14" x14ac:dyDescent="0.25">
      <c r="A12" s="22" t="s">
        <v>111</v>
      </c>
      <c r="B12" s="93"/>
      <c r="C12" s="93"/>
      <c r="D12" s="94"/>
      <c r="E12" s="94"/>
      <c r="F12" s="93"/>
      <c r="G12" s="93"/>
      <c r="H12" s="93"/>
      <c r="I12" s="93"/>
      <c r="J12" s="93"/>
      <c r="K12" s="93"/>
      <c r="N12" t="s">
        <v>126</v>
      </c>
    </row>
    <row r="13" spans="1:14" x14ac:dyDescent="0.25">
      <c r="A13" s="22" t="s">
        <v>112</v>
      </c>
      <c r="B13" s="95" t="s">
        <v>168</v>
      </c>
      <c r="C13" s="95"/>
      <c r="D13" s="95" t="s">
        <v>168</v>
      </c>
      <c r="E13" s="95"/>
      <c r="F13" s="95" t="s">
        <v>168</v>
      </c>
      <c r="G13" s="95"/>
      <c r="H13" s="95" t="s">
        <v>168</v>
      </c>
      <c r="I13" s="95"/>
      <c r="J13" s="93" t="s">
        <v>176</v>
      </c>
      <c r="K13" s="95"/>
    </row>
    <row r="14" spans="1:14" x14ac:dyDescent="0.25">
      <c r="A14" s="22" t="s">
        <v>113</v>
      </c>
      <c r="B14" s="95"/>
      <c r="C14" s="95"/>
      <c r="D14" s="95"/>
      <c r="E14" s="95"/>
      <c r="F14" s="95"/>
      <c r="G14" s="95"/>
      <c r="H14" s="95"/>
      <c r="I14" s="95"/>
      <c r="J14" s="93" t="s">
        <v>176</v>
      </c>
      <c r="K14" s="95"/>
    </row>
    <row r="15" spans="1:14" x14ac:dyDescent="0.25">
      <c r="A15" s="22" t="s">
        <v>114</v>
      </c>
      <c r="B15" s="95"/>
      <c r="C15" s="95"/>
      <c r="D15" s="95"/>
      <c r="E15" s="95"/>
      <c r="F15" s="95"/>
      <c r="G15" s="95"/>
      <c r="H15" s="95"/>
      <c r="I15" s="95"/>
      <c r="J15" s="93" t="s">
        <v>176</v>
      </c>
      <c r="K15" s="95"/>
      <c r="M15" t="s">
        <v>134</v>
      </c>
    </row>
    <row r="16" spans="1:14" x14ac:dyDescent="0.25">
      <c r="A16" s="22" t="s">
        <v>183</v>
      </c>
      <c r="B16" s="89" t="s">
        <v>179</v>
      </c>
      <c r="C16" s="95"/>
      <c r="D16" s="89" t="s">
        <v>182</v>
      </c>
      <c r="E16" s="95"/>
      <c r="F16" s="95"/>
      <c r="G16" s="95"/>
      <c r="H16" s="95"/>
      <c r="I16" s="95"/>
      <c r="J16" s="93"/>
      <c r="K16" s="95"/>
    </row>
    <row r="17" spans="1:14" x14ac:dyDescent="0.25">
      <c r="A17" s="22" t="s">
        <v>186</v>
      </c>
      <c r="B17" s="89" t="s">
        <v>179</v>
      </c>
      <c r="C17" s="95"/>
      <c r="D17" s="89" t="s">
        <v>179</v>
      </c>
      <c r="E17" s="95"/>
      <c r="F17" s="95"/>
      <c r="G17" s="95"/>
      <c r="H17" s="95"/>
      <c r="I17" s="95"/>
      <c r="J17" s="93"/>
      <c r="K17" s="95"/>
      <c r="M17" t="s">
        <v>126</v>
      </c>
      <c r="N17" t="s">
        <v>126</v>
      </c>
    </row>
    <row r="18" spans="1:14" x14ac:dyDescent="0.25">
      <c r="A18" s="22" t="s">
        <v>184</v>
      </c>
      <c r="B18" s="93">
        <v>60</v>
      </c>
      <c r="C18" s="93"/>
      <c r="D18" s="93">
        <v>60</v>
      </c>
      <c r="E18" s="94"/>
      <c r="F18" s="93"/>
      <c r="G18" s="93"/>
      <c r="H18" s="93"/>
      <c r="I18" s="93"/>
      <c r="J18" s="93" t="s">
        <v>176</v>
      </c>
      <c r="K18" s="93"/>
    </row>
    <row r="19" spans="1:14" x14ac:dyDescent="0.25">
      <c r="A19" s="22" t="s">
        <v>185</v>
      </c>
      <c r="B19" s="93">
        <v>60</v>
      </c>
      <c r="C19" s="93"/>
      <c r="D19" s="94"/>
      <c r="E19" s="94"/>
      <c r="F19" s="93"/>
      <c r="G19" s="93"/>
      <c r="H19" s="93"/>
      <c r="I19" s="93"/>
      <c r="J19" s="93" t="s">
        <v>176</v>
      </c>
      <c r="K19" s="93"/>
    </row>
    <row r="20" spans="1:14" x14ac:dyDescent="0.25">
      <c r="A20" s="22" t="s">
        <v>187</v>
      </c>
      <c r="B20" s="93">
        <v>60</v>
      </c>
      <c r="C20" s="93"/>
      <c r="D20" s="93">
        <v>60</v>
      </c>
      <c r="E20" s="94"/>
      <c r="F20" s="93"/>
      <c r="G20" s="93"/>
      <c r="H20" s="93"/>
      <c r="I20" s="93"/>
      <c r="J20" s="93" t="s">
        <v>176</v>
      </c>
      <c r="K20" s="93"/>
    </row>
    <row r="21" spans="1:14" x14ac:dyDescent="0.25">
      <c r="A21" s="22" t="s">
        <v>151</v>
      </c>
      <c r="B21" s="93"/>
      <c r="C21" s="93"/>
      <c r="D21" s="93"/>
      <c r="E21" s="94"/>
      <c r="F21" s="93"/>
      <c r="G21" s="93"/>
      <c r="H21" s="93"/>
      <c r="I21" s="93"/>
      <c r="J21" s="93"/>
      <c r="K21" s="93"/>
    </row>
    <row r="22" spans="1:14" x14ac:dyDescent="0.25">
      <c r="A22" s="22" t="s">
        <v>174</v>
      </c>
      <c r="B22" s="96">
        <v>1</v>
      </c>
      <c r="C22" s="96"/>
      <c r="D22" s="96">
        <v>1</v>
      </c>
      <c r="E22" s="96"/>
      <c r="F22" s="96">
        <v>14</v>
      </c>
      <c r="G22" s="96"/>
      <c r="H22" s="96">
        <v>74</v>
      </c>
      <c r="I22" s="96"/>
      <c r="J22" s="96">
        <v>1</v>
      </c>
      <c r="K22" s="96"/>
    </row>
    <row r="23" spans="1:14" x14ac:dyDescent="0.25">
      <c r="A23" s="22" t="s">
        <v>130</v>
      </c>
      <c r="B23" s="97"/>
      <c r="C23" s="103">
        <v>0</v>
      </c>
      <c r="D23" s="101"/>
      <c r="E23" s="101">
        <v>0</v>
      </c>
      <c r="F23" s="101"/>
      <c r="G23" s="101">
        <v>0</v>
      </c>
      <c r="H23" s="101"/>
      <c r="I23" s="101">
        <v>0</v>
      </c>
      <c r="J23" s="101"/>
      <c r="K23" s="101">
        <v>0</v>
      </c>
    </row>
    <row r="24" spans="1:14" x14ac:dyDescent="0.25">
      <c r="A24" s="22" t="s">
        <v>131</v>
      </c>
      <c r="B24" s="97"/>
      <c r="C24" s="103">
        <v>0</v>
      </c>
      <c r="D24" s="101"/>
      <c r="E24" s="101">
        <v>0</v>
      </c>
      <c r="F24" s="101"/>
      <c r="G24" s="101">
        <v>0</v>
      </c>
      <c r="H24" s="101"/>
      <c r="I24" s="101">
        <v>0</v>
      </c>
      <c r="J24" s="101"/>
      <c r="K24" s="101">
        <v>0</v>
      </c>
    </row>
    <row r="25" spans="1:14" x14ac:dyDescent="0.25">
      <c r="A25" s="98" t="s">
        <v>132</v>
      </c>
      <c r="B25" s="100"/>
      <c r="C25" s="104">
        <f>C23*24</f>
        <v>0</v>
      </c>
      <c r="D25" s="102"/>
      <c r="E25" s="104">
        <f>E23*24</f>
        <v>0</v>
      </c>
      <c r="F25" s="102"/>
      <c r="G25" s="104">
        <f>G23*24</f>
        <v>0</v>
      </c>
      <c r="H25" s="105"/>
      <c r="I25" s="104">
        <f>I23*24</f>
        <v>0</v>
      </c>
      <c r="J25" s="102"/>
      <c r="K25" s="104">
        <f>K23*24</f>
        <v>0</v>
      </c>
    </row>
    <row r="26" spans="1:14" x14ac:dyDescent="0.25">
      <c r="A26" s="98" t="s">
        <v>133</v>
      </c>
      <c r="B26" s="100"/>
      <c r="C26" s="104">
        <f>C24*24</f>
        <v>0</v>
      </c>
      <c r="D26" s="102"/>
      <c r="E26" s="104">
        <f>E24*24</f>
        <v>0</v>
      </c>
      <c r="F26" s="102"/>
      <c r="G26" s="104">
        <f>G24*24</f>
        <v>0</v>
      </c>
      <c r="H26" s="105"/>
      <c r="I26" s="104">
        <f>I24*24</f>
        <v>0</v>
      </c>
      <c r="J26" s="102"/>
      <c r="K26" s="104">
        <f>K24*24</f>
        <v>0</v>
      </c>
    </row>
    <row r="27" spans="1:14" x14ac:dyDescent="0.25">
      <c r="A27" s="30"/>
      <c r="B27" s="31"/>
      <c r="C27" s="32"/>
      <c r="D27" s="32"/>
      <c r="E27" s="32"/>
      <c r="F27" s="32"/>
      <c r="G27" s="32"/>
      <c r="H27" s="32"/>
      <c r="I27" s="32"/>
      <c r="J27" s="32"/>
      <c r="K27" s="32"/>
    </row>
    <row r="28" spans="1:14" x14ac:dyDescent="0.25">
      <c r="A28" s="30"/>
      <c r="B28" s="31"/>
      <c r="C28" s="32"/>
      <c r="D28" s="32"/>
      <c r="E28" s="32"/>
      <c r="F28" s="32"/>
      <c r="G28" s="32"/>
      <c r="H28" s="32"/>
      <c r="I28" s="32"/>
      <c r="J28" s="32"/>
      <c r="K28" s="32"/>
    </row>
    <row r="29" spans="1:14" ht="18" customHeight="1" x14ac:dyDescent="0.25">
      <c r="A29" s="136" t="s">
        <v>140</v>
      </c>
      <c r="B29" s="137"/>
      <c r="C29" s="138"/>
      <c r="D29" s="38">
        <f>C25+E25+G25+I25+K25</f>
        <v>0</v>
      </c>
      <c r="E29" s="33"/>
      <c r="F29" s="1"/>
      <c r="G29" s="1" t="s">
        <v>126</v>
      </c>
      <c r="H29" s="1"/>
      <c r="I29" s="1"/>
      <c r="J29" s="1"/>
      <c r="K29" s="1"/>
    </row>
    <row r="30" spans="1:14" ht="18.75" customHeight="1" x14ac:dyDescent="0.25">
      <c r="A30" s="136" t="s">
        <v>141</v>
      </c>
      <c r="B30" s="137"/>
      <c r="C30" s="138"/>
      <c r="D30" s="38">
        <f>C26+E26+G26+I26+K26</f>
        <v>0</v>
      </c>
      <c r="E30" s="33"/>
      <c r="F30" s="1"/>
      <c r="G30" s="1"/>
      <c r="H30" s="1" t="s">
        <v>126</v>
      </c>
      <c r="I30" s="1"/>
      <c r="J30" s="1"/>
      <c r="K30" s="1"/>
    </row>
    <row r="31" spans="1:14" x14ac:dyDescent="0.25">
      <c r="A31" s="36"/>
      <c r="B31" s="37"/>
      <c r="C31" s="1"/>
      <c r="D31" s="33"/>
      <c r="E31" s="33"/>
      <c r="F31" s="1"/>
      <c r="G31" s="1"/>
      <c r="H31" s="1"/>
      <c r="I31" s="1"/>
      <c r="J31" s="1"/>
      <c r="K31" s="1"/>
    </row>
    <row r="32" spans="1:14" x14ac:dyDescent="0.25">
      <c r="A32" s="82"/>
      <c r="B32" s="83"/>
      <c r="C32" s="1"/>
      <c r="D32" s="33"/>
      <c r="E32" s="33"/>
      <c r="F32" s="1"/>
      <c r="G32" s="1"/>
      <c r="H32" s="1"/>
      <c r="I32" s="1"/>
      <c r="J32" s="1"/>
      <c r="K32" s="1"/>
    </row>
    <row r="33" spans="1:11" s="1" customFormat="1" ht="14.25" x14ac:dyDescent="0.2"/>
    <row r="34" spans="1:11" s="1" customFormat="1" ht="14.25" x14ac:dyDescent="0.2">
      <c r="A34" s="1" t="s">
        <v>72</v>
      </c>
      <c r="D34" s="19"/>
      <c r="H34" s="19" t="s">
        <v>73</v>
      </c>
      <c r="J34" s="1" t="s">
        <v>76</v>
      </c>
    </row>
    <row r="35" spans="1:11" s="1" customFormat="1" ht="14.25" x14ac:dyDescent="0.2"/>
    <row r="36" spans="1:11" s="1" customFormat="1" ht="14.25" x14ac:dyDescent="0.2">
      <c r="A36" s="1" t="s">
        <v>74</v>
      </c>
      <c r="F36" s="120"/>
      <c r="G36" s="120"/>
      <c r="J36" s="120" t="s">
        <v>75</v>
      </c>
      <c r="K36" s="120"/>
    </row>
    <row r="37" spans="1:11" s="1" customFormat="1" ht="14.25" x14ac:dyDescent="0.2"/>
  </sheetData>
  <mergeCells count="6">
    <mergeCell ref="A3:J3"/>
    <mergeCell ref="A29:C29"/>
    <mergeCell ref="A30:C30"/>
    <mergeCell ref="A2:J2"/>
    <mergeCell ref="F36:G36"/>
    <mergeCell ref="J36:K36"/>
  </mergeCells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57F44-4656-402F-985C-DB7204F5A728}">
  <dimension ref="A2:F15"/>
  <sheetViews>
    <sheetView zoomScale="124" zoomScaleNormal="124" workbookViewId="0">
      <selection activeCell="B9" sqref="B9"/>
    </sheetView>
  </sheetViews>
  <sheetFormatPr defaultRowHeight="15" x14ac:dyDescent="0.25"/>
  <cols>
    <col min="1" max="1" width="6" customWidth="1"/>
    <col min="2" max="2" width="42.42578125" customWidth="1"/>
    <col min="3" max="3" width="5.140625" customWidth="1"/>
    <col min="4" max="4" width="16.28515625" customWidth="1"/>
    <col min="5" max="5" width="15.5703125" customWidth="1"/>
    <col min="6" max="6" width="15.7109375" customWidth="1"/>
  </cols>
  <sheetData>
    <row r="2" spans="1:6" ht="22.5" customHeight="1" x14ac:dyDescent="0.25">
      <c r="A2" s="140" t="s">
        <v>147</v>
      </c>
      <c r="B2" s="141"/>
      <c r="C2" s="141"/>
      <c r="D2" s="141"/>
      <c r="E2" s="141"/>
      <c r="F2" s="142"/>
    </row>
    <row r="3" spans="1:6" ht="120" customHeight="1" x14ac:dyDescent="0.25">
      <c r="A3" s="23" t="s">
        <v>145</v>
      </c>
      <c r="B3" s="81" t="s">
        <v>148</v>
      </c>
      <c r="C3" s="143" t="s">
        <v>119</v>
      </c>
      <c r="D3" s="144"/>
      <c r="E3" s="34" t="s">
        <v>120</v>
      </c>
      <c r="F3" s="34" t="s">
        <v>121</v>
      </c>
    </row>
    <row r="4" spans="1:6" ht="10.5" customHeight="1" x14ac:dyDescent="0.25">
      <c r="A4" s="23"/>
      <c r="B4" s="81"/>
      <c r="C4" s="145" t="s">
        <v>152</v>
      </c>
      <c r="D4" s="146"/>
      <c r="E4" s="84" t="s">
        <v>13</v>
      </c>
      <c r="F4" s="84" t="s">
        <v>14</v>
      </c>
    </row>
    <row r="5" spans="1:6" x14ac:dyDescent="0.25">
      <c r="A5" s="23">
        <v>1</v>
      </c>
      <c r="B5" s="88" t="s">
        <v>122</v>
      </c>
      <c r="C5" s="86" t="s">
        <v>153</v>
      </c>
      <c r="D5" s="85"/>
      <c r="E5" s="35"/>
      <c r="F5" s="35"/>
    </row>
    <row r="6" spans="1:6" x14ac:dyDescent="0.25">
      <c r="A6" s="23">
        <v>2</v>
      </c>
      <c r="B6" s="88" t="s">
        <v>167</v>
      </c>
      <c r="C6" s="86" t="s">
        <v>154</v>
      </c>
      <c r="D6" s="85"/>
      <c r="E6" s="35"/>
      <c r="F6" s="35"/>
    </row>
    <row r="7" spans="1:6" x14ac:dyDescent="0.25">
      <c r="A7" s="23">
        <v>3</v>
      </c>
      <c r="B7" s="88" t="s">
        <v>123</v>
      </c>
      <c r="C7" s="86" t="s">
        <v>155</v>
      </c>
      <c r="D7" s="85"/>
      <c r="E7" s="35"/>
      <c r="F7" s="35"/>
    </row>
    <row r="8" spans="1:6" x14ac:dyDescent="0.25">
      <c r="A8" s="23">
        <v>4</v>
      </c>
      <c r="B8" s="88" t="s">
        <v>124</v>
      </c>
      <c r="C8" s="86" t="s">
        <v>156</v>
      </c>
      <c r="D8" s="85"/>
      <c r="E8" s="35"/>
      <c r="F8" s="35"/>
    </row>
    <row r="9" spans="1:6" x14ac:dyDescent="0.25">
      <c r="A9" s="23">
        <v>5</v>
      </c>
      <c r="B9" s="88" t="s">
        <v>125</v>
      </c>
      <c r="C9" s="86" t="s">
        <v>157</v>
      </c>
      <c r="D9" s="85"/>
      <c r="E9" s="35"/>
      <c r="F9" s="35"/>
    </row>
    <row r="13" spans="1:6" x14ac:dyDescent="0.25">
      <c r="A13" s="1" t="s">
        <v>72</v>
      </c>
      <c r="B13" s="1"/>
      <c r="C13" s="1"/>
      <c r="D13" t="s">
        <v>149</v>
      </c>
      <c r="E13" s="1" t="s">
        <v>76</v>
      </c>
      <c r="F13" s="1"/>
    </row>
    <row r="14" spans="1:6" x14ac:dyDescent="0.25">
      <c r="A14" s="1"/>
      <c r="B14" s="1"/>
      <c r="C14" s="1"/>
      <c r="E14" s="1"/>
      <c r="F14" s="1"/>
    </row>
    <row r="15" spans="1:6" x14ac:dyDescent="0.25">
      <c r="A15" s="1" t="s">
        <v>74</v>
      </c>
      <c r="B15" s="1"/>
      <c r="C15" s="1"/>
      <c r="E15" s="120" t="s">
        <v>75</v>
      </c>
      <c r="F15" s="120"/>
    </row>
  </sheetData>
  <mergeCells count="4">
    <mergeCell ref="E15:F15"/>
    <mergeCell ref="A2:F2"/>
    <mergeCell ref="C3:D3"/>
    <mergeCell ref="C4:D4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848AC-401E-43C6-B678-9307DCF95CDF}">
  <dimension ref="A2:E12"/>
  <sheetViews>
    <sheetView workbookViewId="0">
      <selection activeCell="B22" sqref="B22"/>
    </sheetView>
  </sheetViews>
  <sheetFormatPr defaultRowHeight="15" x14ac:dyDescent="0.25"/>
  <cols>
    <col min="1" max="1" width="5.7109375" customWidth="1"/>
    <col min="2" max="2" width="83.28515625" customWidth="1"/>
    <col min="3" max="3" width="30.28515625" customWidth="1"/>
    <col min="4" max="4" width="31.140625" customWidth="1"/>
    <col min="5" max="5" width="4.85546875" customWidth="1"/>
  </cols>
  <sheetData>
    <row r="2" spans="1:5" ht="24" customHeight="1" x14ac:dyDescent="0.25">
      <c r="B2" s="41" t="s">
        <v>135</v>
      </c>
    </row>
    <row r="3" spans="1:5" ht="29.25" customHeight="1" x14ac:dyDescent="0.25">
      <c r="A3" s="40" t="s">
        <v>145</v>
      </c>
      <c r="B3" s="42" t="s">
        <v>137</v>
      </c>
      <c r="C3" s="44" t="s">
        <v>136</v>
      </c>
      <c r="D3" s="44" t="s">
        <v>146</v>
      </c>
    </row>
    <row r="4" spans="1:5" ht="35.25" customHeight="1" x14ac:dyDescent="0.25">
      <c r="A4" s="40" t="s">
        <v>2</v>
      </c>
      <c r="B4" s="48" t="s">
        <v>142</v>
      </c>
      <c r="C4" s="39">
        <f>'Troškovnik nepokretna'!E79</f>
        <v>0</v>
      </c>
      <c r="D4" s="43">
        <f>'Troškovnik nepokretna'!E80</f>
        <v>0</v>
      </c>
    </row>
    <row r="5" spans="1:5" ht="36" customHeight="1" x14ac:dyDescent="0.25">
      <c r="A5" s="40" t="s">
        <v>3</v>
      </c>
      <c r="B5" s="48" t="s">
        <v>143</v>
      </c>
      <c r="C5" s="39">
        <f>'Troškovnik pokretna'!D29</f>
        <v>0</v>
      </c>
      <c r="D5" s="43">
        <f>'Troškovnik pokretna'!D30</f>
        <v>0</v>
      </c>
    </row>
    <row r="6" spans="1:5" ht="36" customHeight="1" x14ac:dyDescent="0.25">
      <c r="A6" s="40" t="s">
        <v>4</v>
      </c>
      <c r="B6" s="45" t="s">
        <v>144</v>
      </c>
      <c r="C6" s="46">
        <f>SUM(C4:C5)</f>
        <v>0</v>
      </c>
      <c r="D6" s="47">
        <f>SUM(D4:D5)</f>
        <v>0</v>
      </c>
    </row>
    <row r="10" spans="1:5" x14ac:dyDescent="0.25">
      <c r="A10" s="1" t="s">
        <v>72</v>
      </c>
      <c r="C10" t="s">
        <v>149</v>
      </c>
      <c r="D10" s="1" t="s">
        <v>76</v>
      </c>
      <c r="E10" s="1"/>
    </row>
    <row r="11" spans="1:5" x14ac:dyDescent="0.25">
      <c r="A11" s="1"/>
      <c r="D11" s="1"/>
      <c r="E11" s="1"/>
    </row>
    <row r="12" spans="1:5" x14ac:dyDescent="0.25">
      <c r="A12" s="1" t="s">
        <v>74</v>
      </c>
      <c r="D12" s="120" t="s">
        <v>74</v>
      </c>
      <c r="E12" s="120"/>
    </row>
  </sheetData>
  <mergeCells count="1">
    <mergeCell ref="D12:E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Popis lokacija i fiksnih usluga</vt:lpstr>
      <vt:lpstr>Troškovnik nepokretna</vt:lpstr>
      <vt:lpstr>Troškovnik pokretna</vt:lpstr>
      <vt:lpstr>Pregled ponuđenih mob. uređaja</vt:lpstr>
      <vt:lpstr>Rekapitulacija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Mijatović</dc:creator>
  <cp:lastModifiedBy>Toni Sikirić</cp:lastModifiedBy>
  <cp:lastPrinted>2025-11-13T11:59:24Z</cp:lastPrinted>
  <dcterms:created xsi:type="dcterms:W3CDTF">2021-09-17T08:02:15Z</dcterms:created>
  <dcterms:modified xsi:type="dcterms:W3CDTF">2025-11-19T16:52:15Z</dcterms:modified>
</cp:coreProperties>
</file>